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工程量需求清单" sheetId="4" r:id="rId1"/>
  </sheets>
  <definedNames>
    <definedName name="_xlnm._FilterDatabase" localSheetId="0" hidden="1">工程量需求清单!$A$2:$O$122</definedName>
    <definedName name="_xlnm.Print_Titles" localSheetId="0">工程量需求清单!$1:$2</definedName>
  </definedNames>
  <calcPr calcId="144525"/>
</workbook>
</file>

<file path=xl/sharedStrings.xml><?xml version="1.0" encoding="utf-8"?>
<sst xmlns="http://schemas.openxmlformats.org/spreadsheetml/2006/main" count="378" uniqueCount="205">
  <si>
    <t>档案技术用房升级改造项目工程量需求清单</t>
  </si>
  <si>
    <t>序号</t>
  </si>
  <si>
    <t>项目名称</t>
  </si>
  <si>
    <t>项目特征</t>
  </si>
  <si>
    <t>单位</t>
  </si>
  <si>
    <t>计算式</t>
  </si>
  <si>
    <t>工程量</t>
  </si>
  <si>
    <t>综合单价</t>
  </si>
  <si>
    <t>合价</t>
  </si>
  <si>
    <t>备注</t>
  </si>
  <si>
    <t>一</t>
  </si>
  <si>
    <t>拆除部分</t>
  </si>
  <si>
    <t>地面地胶拆除</t>
  </si>
  <si>
    <t>1、原有地面地胶拆除</t>
  </si>
  <si>
    <t>m2</t>
  </si>
  <si>
    <t>415.278-67.05</t>
  </si>
  <si>
    <t>地面石材拆除</t>
  </si>
  <si>
    <t>1、地面原有石材拆除（电梯厅、展厅、）</t>
  </si>
  <si>
    <t>16.56+50.49</t>
  </si>
  <si>
    <t>天花石膏板拆除</t>
  </si>
  <si>
    <t>1、原有石膏板</t>
  </si>
  <si>
    <t>415.278-325.75</t>
  </si>
  <si>
    <t>天花铝扣板拆除</t>
  </si>
  <si>
    <t>1、原有矿棉板吊顶拆除</t>
  </si>
  <si>
    <t>192.425+133.324</t>
  </si>
  <si>
    <t>墙面乳胶漆铲除</t>
  </si>
  <si>
    <t>1、原有墙面乳胶漆铲除</t>
  </si>
  <si>
    <t>（15.65+7.4+0.6+9.8+0.8+23.703+6.45+1.3+1.08*4+4.8+6.21+7.8+6.39+5.348+5+5）*2.8-（（23.703+6.45）*1.46+1*2.25*2+1*2.5*2+1.5*2.25+1*2.25+1.5*2.25+1.6*2.25+1*2.25）</t>
  </si>
  <si>
    <t>墙面石膏板隔墙拆除</t>
  </si>
  <si>
    <t>1、原石膏板隔墙拆除</t>
  </si>
  <si>
    <t>（7.25+4.03+1.8+7.4+5.831+3.43+1.8+5.83+0.935+12.981+9.396+1.38+20.068+5+6.208+8.1+4.585+2.765）*4.24+4.6*（4.24-2.8）*0.8</t>
  </si>
  <si>
    <t>原有门拆除</t>
  </si>
  <si>
    <t>1、原有门拆除
2、900*2250mm</t>
  </si>
  <si>
    <t>樘</t>
  </si>
  <si>
    <t>1、原有门拆除
2、1500/1800*2250mm</t>
  </si>
  <si>
    <t>墙体拆除</t>
  </si>
  <si>
    <t>1、原有墙体拆除
2、轻质砖墙240mm厚</t>
  </si>
  <si>
    <t>（3.6+1.65）*4.24</t>
  </si>
  <si>
    <t>原有玻璃隔断拆除</t>
  </si>
  <si>
    <t>1、原有玻璃隔断拆除（含门）</t>
  </si>
  <si>
    <t>4.6*2.8</t>
  </si>
  <si>
    <t>抗倍特版隔断拆除</t>
  </si>
  <si>
    <t>1、抗倍特版隔断（含门）拆除</t>
  </si>
  <si>
    <t>（3.22+1.35*2+3.15+1.35*3）*2</t>
  </si>
  <si>
    <t>小便器隔板拆除</t>
  </si>
  <si>
    <t>1、小便器隔板拆除</t>
  </si>
  <si>
    <t>块</t>
  </si>
  <si>
    <t>小便器拆除</t>
  </si>
  <si>
    <t>个</t>
  </si>
  <si>
    <t>洗手盆龙头拆除</t>
  </si>
  <si>
    <t>1、洗手盆龙头</t>
  </si>
  <si>
    <t>拖把池龙头拆除</t>
  </si>
  <si>
    <t>强电照明拆除</t>
  </si>
  <si>
    <t>1、原有灯具、开关、插座、电箱、管线等</t>
  </si>
  <si>
    <t>空调部分拆除</t>
  </si>
  <si>
    <t>1、原有设备、风管等</t>
  </si>
  <si>
    <t>消防部分拆除</t>
  </si>
  <si>
    <t>1、原有消防管、喷淋头等拆除</t>
  </si>
  <si>
    <t>垃圾清理及外运</t>
  </si>
  <si>
    <t>车</t>
  </si>
  <si>
    <t>二</t>
  </si>
  <si>
    <t>卫生间</t>
  </si>
  <si>
    <t>天棚无机涂料</t>
  </si>
  <si>
    <t>1、防水无机涂料一底两面翻新</t>
  </si>
  <si>
    <t>14.454+13.252</t>
  </si>
  <si>
    <t>抗倍特版隔断</t>
  </si>
  <si>
    <t>1、抗倍特版隔断（含门）</t>
  </si>
  <si>
    <t>小便器隔板</t>
  </si>
  <si>
    <t>1、小便器隔板</t>
  </si>
  <si>
    <t>小便器</t>
  </si>
  <si>
    <t>洗手盆龙头</t>
  </si>
  <si>
    <t>拖把池龙头</t>
  </si>
  <si>
    <t>墙地面美缝</t>
  </si>
  <si>
    <t>三</t>
  </si>
  <si>
    <t>培训室</t>
  </si>
  <si>
    <t>地面地毯</t>
  </si>
  <si>
    <t>1、隔音地毯
2、地毯专用隔音胶垫
3、10mm自流平</t>
  </si>
  <si>
    <t>水泥砂浆找平</t>
  </si>
  <si>
    <t>1、水泥砂浆找平</t>
  </si>
  <si>
    <t>墙面装饰板</t>
  </si>
  <si>
    <t>1、30*30木方通
2、9mm阻燃夹板
3、木饰面</t>
  </si>
  <si>
    <t>13.6*2.8-1*2.25</t>
  </si>
  <si>
    <t>19.45*2.8-8.1*1.46-1*2.25+（8.1+1.46）*2*0.3</t>
  </si>
  <si>
    <t>金属踢脚线</t>
  </si>
  <si>
    <t>1、成品金属踢脚线</t>
  </si>
  <si>
    <t>m</t>
  </si>
  <si>
    <t>38.751-1*2-5.05</t>
  </si>
  <si>
    <t>灯槽</t>
  </si>
  <si>
    <t>1、阻燃夹板+石膏板+无机涂料</t>
  </si>
  <si>
    <t>9.8*2</t>
  </si>
  <si>
    <t>窗帘盒</t>
  </si>
  <si>
    <t>天棚吊顶</t>
  </si>
  <si>
    <t>1、轻钢龙骨
2、双层9mm石膏板吊顶</t>
  </si>
  <si>
    <t>79.171-14.37</t>
  </si>
  <si>
    <t>1、无机涂料一底两面
2、满刮腻子两遍</t>
  </si>
  <si>
    <t>天花透光软膜</t>
  </si>
  <si>
    <t>1、轻钢龙骨
2、9mm阻燃夹板基层
3、白色透光软膜</t>
  </si>
  <si>
    <t>四</t>
  </si>
  <si>
    <t>电梯厅</t>
  </si>
  <si>
    <t>地面地胶</t>
  </si>
  <si>
    <t>1、地砖
2、10mm自流平</t>
  </si>
  <si>
    <t>门槛石</t>
  </si>
  <si>
    <t>1、石材门槛石</t>
  </si>
  <si>
    <t>0.2*2+0.45</t>
  </si>
  <si>
    <t>12.81*2.8-1.8*2.25-0.9*2.25</t>
  </si>
  <si>
    <t>15.41*2.8-1.9*2.8-1*2.5*2</t>
  </si>
  <si>
    <t>28.22-1.8*2-1*2-0.9</t>
  </si>
  <si>
    <t>服务台</t>
  </si>
  <si>
    <t>1、2400*600mm
2、白色人造石+木色竹木炭晶板</t>
  </si>
  <si>
    <t>五</t>
  </si>
  <si>
    <t>排烟机房</t>
  </si>
  <si>
    <t>1、PVC地胶
2、10mm自流平</t>
  </si>
  <si>
    <t>墙面无机涂料</t>
  </si>
  <si>
    <t>1、墙面无机涂料一底两面
2、满刮腻子两遍</t>
  </si>
  <si>
    <t>14.061*2.8-1*2.1</t>
  </si>
  <si>
    <t>14.061-1</t>
  </si>
  <si>
    <t>1、轻钢龙骨
2、600*600铝扣板</t>
  </si>
  <si>
    <t>六</t>
  </si>
  <si>
    <t>参观导流宣传区</t>
  </si>
  <si>
    <t>2.4*2.8</t>
  </si>
  <si>
    <t>（4.65+0.95+1.2+0.3）*2.8-1.8*2.8</t>
  </si>
  <si>
    <t>电雾玻璃</t>
  </si>
  <si>
    <t>1、调光玻璃隔断(6+6超白钢化调光玻璃、铝合金边</t>
  </si>
  <si>
    <t>5.05*2.8</t>
  </si>
  <si>
    <t>（29.53-2.65-7.13）*2.8-19.754*1.46+（19.75+1.46）*2*0.25+（12.858+1.36）*2.8</t>
  </si>
  <si>
    <t>窗台石</t>
  </si>
  <si>
    <t>1、白色人造石
2、水泥砂浆结合层</t>
  </si>
  <si>
    <t>19.75*0.3</t>
  </si>
  <si>
    <t>陈列柜</t>
  </si>
  <si>
    <t>1、白色竹木纤维板
2、包含压条、配件等</t>
  </si>
  <si>
    <t>（6.21+4.5）*4.24</t>
  </si>
  <si>
    <t>49.106-1.8*3</t>
  </si>
  <si>
    <t>不锈钢装饰线</t>
  </si>
  <si>
    <t>1、不锈钢装饰线</t>
  </si>
  <si>
    <t>19.75+19.75/0.6</t>
  </si>
  <si>
    <t>15.403+4.451</t>
  </si>
  <si>
    <t>126.434-24.68</t>
  </si>
  <si>
    <t>门套</t>
  </si>
  <si>
    <t>1、木色竹木纤维板
2、包含压条、配件等</t>
  </si>
  <si>
    <t>(1.7+2.8*2)*0.35</t>
  </si>
  <si>
    <t>七</t>
  </si>
  <si>
    <t>档案周转区</t>
  </si>
  <si>
    <t>（25.22-5.98）*2.8-1.5*2.25</t>
  </si>
  <si>
    <t>25.22-1.5*2</t>
  </si>
  <si>
    <t>八</t>
  </si>
  <si>
    <t>查阅室</t>
  </si>
  <si>
    <t>（18.15-2.98）*2.8-1*2.25</t>
  </si>
  <si>
    <t>18.15-2.98-1</t>
  </si>
  <si>
    <t>九</t>
  </si>
  <si>
    <t>走道</t>
  </si>
  <si>
    <t>（17.7+7.631）*2.8-1*2.25-1.5*2.25</t>
  </si>
  <si>
    <t>（17.7+7.631）-1-1.5</t>
  </si>
  <si>
    <t>十</t>
  </si>
  <si>
    <t>数字化用房</t>
  </si>
  <si>
    <t>38.303*2.8-5.02*2.8-0.6*1.8*2</t>
  </si>
  <si>
    <t>38.303-5.02</t>
  </si>
  <si>
    <t>十一</t>
  </si>
  <si>
    <t>隔墙部分</t>
  </si>
  <si>
    <t>石膏板隔墙</t>
  </si>
  <si>
    <t>1、75轻钢龙骨
2、双面双层9mm石膏板隔墙</t>
  </si>
  <si>
    <t>（1.8*2+0.3+2.25+6.075+6.965+3.969+1.72+0.4+0.9*2+0.7+7.631+1.48）*4.24-（0.9*2.1+0.9*2.1）</t>
  </si>
  <si>
    <t>玻璃隔断</t>
  </si>
  <si>
    <t>1、双层玻璃隔断内含百叶</t>
  </si>
  <si>
    <t>15.315*2.8</t>
  </si>
  <si>
    <t>玻璃隔断上方隔墙</t>
  </si>
  <si>
    <t>1、轻钢龙骨/镀锌方通
2、双面9mm阻燃夹板</t>
  </si>
  <si>
    <t>（15.315+5.15）*（4.24-2.8）</t>
  </si>
  <si>
    <t>砖墙</t>
  </si>
  <si>
    <t>1、新砌砖墙200mm厚</t>
  </si>
  <si>
    <t>（4.65+10.693+4.318）*4.24-1.6*2.8-0.9*2.25</t>
  </si>
  <si>
    <t>墙体抹灰</t>
  </si>
  <si>
    <t>1、水泥砂浆抹灰</t>
  </si>
  <si>
    <t>十二</t>
  </si>
  <si>
    <t>门窗工程</t>
  </si>
  <si>
    <t>木质门</t>
  </si>
  <si>
    <t>1、1000*2800木质门含门套
2、石膏板/玻璃隔墙处</t>
  </si>
  <si>
    <t>1、1000*2800木质门含门套
2、砖墙处</t>
  </si>
  <si>
    <t>玻璃门</t>
  </si>
  <si>
    <t>1、1800*2800玻璃双开门
2、玻璃隔墙处（档案周转室）</t>
  </si>
  <si>
    <t>1、1800*2800玻璃双开门
2、办公室处</t>
  </si>
  <si>
    <t>暗门</t>
  </si>
  <si>
    <t>1、650*2100mm
2、办公室处</t>
  </si>
  <si>
    <t>1、1900*2800
2、地弹簧玻璃门（含不锈钢门套）
3、位置电梯厅</t>
  </si>
  <si>
    <t>电梯门</t>
  </si>
  <si>
    <t>1、1000*2100mm（尺寸暂定）
2、不锈钢门
3、在原基础上美化</t>
  </si>
  <si>
    <t>消防门</t>
  </si>
  <si>
    <t>1、1800*2100mm（尺寸暂定）
2、不锈钢防火门
3、在原基础上美化</t>
  </si>
  <si>
    <t>1、900*2100mm（尺寸暂定）
2、不锈钢防火门
3、在原基础上美化</t>
  </si>
  <si>
    <t>小计</t>
  </si>
  <si>
    <t>安装部分</t>
  </si>
  <si>
    <t>强电部分</t>
  </si>
  <si>
    <t>1、强电照明布管布线等</t>
  </si>
  <si>
    <t>消防部分</t>
  </si>
  <si>
    <t>1、消防喷淋管、喷淋头等</t>
  </si>
  <si>
    <t>空调部分</t>
  </si>
  <si>
    <t>1、空调风管、铜管、冷凝管等</t>
  </si>
  <si>
    <t>成品保护费</t>
  </si>
  <si>
    <t>1、地面、门、阴阳角等保护</t>
  </si>
  <si>
    <t>安全文明施工费</t>
  </si>
  <si>
    <t>精保洁</t>
  </si>
  <si>
    <t>管理费</t>
  </si>
  <si>
    <t>不含税合计</t>
  </si>
  <si>
    <t>税金</t>
  </si>
  <si>
    <t>含税合计</t>
  </si>
  <si>
    <t xml:space="preserve">备注：1、logo、柜子、窗帘、弱电不在本次报价范围内
     2、本次报价范围为右截图中所框区域全部拆除重新装修
     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</si>
</sst>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7" borderId="4" applyNumberFormat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4" fillId="30" borderId="6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5" fillId="21" borderId="8" applyNumberFormat="false" applyAlignment="false" applyProtection="false">
      <alignment vertical="center"/>
    </xf>
    <xf numFmtId="0" fontId="14" fillId="0" borderId="0"/>
    <xf numFmtId="0" fontId="5" fillId="32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21" borderId="6" applyNumberFormat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9" fillId="0" borderId="0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left" vertical="center"/>
    </xf>
    <xf numFmtId="177" fontId="0" fillId="0" borderId="0" xfId="0" applyNumberForma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/>
    </xf>
    <xf numFmtId="0" fontId="0" fillId="2" borderId="1" xfId="0" applyFill="true" applyBorder="true" applyAlignment="true">
      <alignment horizontal="left" vertical="center"/>
    </xf>
    <xf numFmtId="0" fontId="0" fillId="2" borderId="1" xfId="0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left" vertical="center"/>
    </xf>
    <xf numFmtId="0" fontId="3" fillId="0" borderId="1" xfId="0" applyFont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left" vertical="center"/>
    </xf>
    <xf numFmtId="0" fontId="3" fillId="0" borderId="1" xfId="0" applyFont="true" applyFill="true" applyBorder="true" applyAlignment="true">
      <alignment horizontal="left" vertical="center" wrapText="true"/>
    </xf>
    <xf numFmtId="0" fontId="0" fillId="0" borderId="1" xfId="0" applyBorder="true" applyAlignment="true">
      <alignment horizontal="left" vertical="center" wrapText="true"/>
    </xf>
    <xf numFmtId="0" fontId="0" fillId="2" borderId="1" xfId="0" applyFill="true" applyBorder="true" applyAlignment="true">
      <alignment horizontal="left" vertical="center" wrapText="true"/>
    </xf>
    <xf numFmtId="177" fontId="1" fillId="0" borderId="1" xfId="0" applyNumberFormat="true" applyFont="true" applyBorder="true" applyAlignment="true">
      <alignment horizontal="center" vertical="center"/>
    </xf>
    <xf numFmtId="177" fontId="0" fillId="2" borderId="1" xfId="0" applyNumberFormat="true" applyFill="true" applyBorder="true" applyAlignment="true">
      <alignment horizontal="center" vertical="center"/>
    </xf>
    <xf numFmtId="177" fontId="1" fillId="2" borderId="1" xfId="0" applyNumberFormat="true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177" fontId="3" fillId="0" borderId="1" xfId="0" applyNumberFormat="true" applyFont="true" applyBorder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177" fontId="0" fillId="0" borderId="1" xfId="0" applyNumberFormat="true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 wrapText="true"/>
    </xf>
    <xf numFmtId="177" fontId="0" fillId="0" borderId="0" xfId="0" applyNumberFormat="true" applyFont="true" applyFill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left" vertical="center" wrapText="true"/>
    </xf>
    <xf numFmtId="0" fontId="1" fillId="2" borderId="1" xfId="0" applyFont="true" applyFill="true" applyBorder="true" applyAlignment="true">
      <alignment horizontal="left" vertical="center"/>
    </xf>
    <xf numFmtId="0" fontId="0" fillId="2" borderId="1" xfId="0" applyFont="true" applyFill="true" applyBorder="true" applyAlignment="true">
      <alignment horizontal="center" vertical="center"/>
    </xf>
    <xf numFmtId="0" fontId="4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left" vertical="center"/>
    </xf>
    <xf numFmtId="177" fontId="0" fillId="0" borderId="1" xfId="0" applyNumberFormat="true" applyFill="true" applyBorder="true" applyAlignment="true">
      <alignment horizontal="center" vertical="center"/>
    </xf>
    <xf numFmtId="0" fontId="0" fillId="2" borderId="1" xfId="0" applyFill="true" applyBorder="true" applyAlignment="true">
      <alignment horizontal="center" vertical="center" wrapText="true"/>
    </xf>
  </cellXfs>
  <cellStyles count="52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10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常规 6" xf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常规 11" xfId="39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4"/>
  </sheetPr>
  <dimension ref="A1:M122"/>
  <sheetViews>
    <sheetView tabSelected="1" view="pageBreakPreview" zoomScaleNormal="100" zoomScaleSheetLayoutView="100" workbookViewId="0">
      <pane ySplit="2" topLeftCell="A57" activePane="bottomLeft" state="frozen"/>
      <selection/>
      <selection pane="bottomLeft" activeCell="B61" sqref="B61"/>
    </sheetView>
  </sheetViews>
  <sheetFormatPr defaultColWidth="9" defaultRowHeight="20" customHeight="true"/>
  <cols>
    <col min="1" max="1" width="9" style="1"/>
    <col min="2" max="2" width="22.125" style="1" customWidth="true"/>
    <col min="3" max="3" width="34.5" style="3" customWidth="true"/>
    <col min="4" max="4" width="9" style="1"/>
    <col min="5" max="5" width="21.25" style="1" hidden="true" customWidth="true"/>
    <col min="6" max="6" width="12" style="4" customWidth="true"/>
    <col min="7" max="7" width="14.125" style="4" customWidth="true"/>
    <col min="8" max="8" width="18" style="4" customWidth="true"/>
    <col min="9" max="9" width="11.25" style="1" customWidth="true"/>
    <col min="10" max="10" width="9.375" style="4"/>
    <col min="11" max="11" width="11.5" style="4"/>
    <col min="12" max="13" width="9" style="4"/>
    <col min="14" max="14" width="9" style="1"/>
    <col min="15" max="15" width="12.625" style="1"/>
    <col min="16" max="16384" width="9" style="1"/>
  </cols>
  <sheetData>
    <row r="1" s="1" customFormat="true" ht="39" customHeight="true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</row>
    <row r="2" s="2" customFormat="true" customHeight="true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9" t="s">
        <v>6</v>
      </c>
      <c r="G2" s="19" t="s">
        <v>7</v>
      </c>
      <c r="H2" s="19" t="s">
        <v>8</v>
      </c>
      <c r="I2" s="6" t="s">
        <v>9</v>
      </c>
      <c r="J2" s="29"/>
      <c r="K2" s="29"/>
      <c r="L2" s="29"/>
      <c r="M2" s="29"/>
    </row>
    <row r="3" s="1" customFormat="true" ht="13.5" spans="1:13">
      <c r="A3" s="7" t="s">
        <v>10</v>
      </c>
      <c r="B3" s="7" t="s">
        <v>11</v>
      </c>
      <c r="C3" s="8"/>
      <c r="D3" s="9"/>
      <c r="E3" s="9"/>
      <c r="F3" s="20"/>
      <c r="G3" s="20"/>
      <c r="H3" s="21"/>
      <c r="I3" s="30"/>
      <c r="J3" s="4"/>
      <c r="K3" s="4"/>
      <c r="L3" s="4"/>
      <c r="M3" s="4"/>
    </row>
    <row r="4" s="1" customFormat="true" customHeight="true" spans="1:13">
      <c r="A4" s="10">
        <v>1</v>
      </c>
      <c r="B4" s="10" t="s">
        <v>12</v>
      </c>
      <c r="C4" s="11" t="s">
        <v>13</v>
      </c>
      <c r="D4" s="10" t="s">
        <v>14</v>
      </c>
      <c r="E4" s="22" t="s">
        <v>15</v>
      </c>
      <c r="F4" s="23">
        <f ca="1" t="shared" ref="F4:F25" si="0">EVALUATE(E4)</f>
        <v>348.228</v>
      </c>
      <c r="G4" s="24"/>
      <c r="H4" s="23"/>
      <c r="I4" s="10"/>
      <c r="J4" s="4"/>
      <c r="K4" s="4"/>
      <c r="L4" s="4"/>
      <c r="M4" s="4"/>
    </row>
    <row r="5" s="1" customFormat="true" customHeight="true" spans="1:13">
      <c r="A5" s="10">
        <v>2</v>
      </c>
      <c r="B5" s="10" t="s">
        <v>16</v>
      </c>
      <c r="C5" s="11" t="s">
        <v>17</v>
      </c>
      <c r="D5" s="10" t="s">
        <v>14</v>
      </c>
      <c r="E5" s="22" t="s">
        <v>18</v>
      </c>
      <c r="F5" s="23">
        <v>163</v>
      </c>
      <c r="G5" s="24"/>
      <c r="H5" s="23"/>
      <c r="I5" s="10"/>
      <c r="J5" s="4"/>
      <c r="K5" s="4"/>
      <c r="L5" s="4"/>
      <c r="M5" s="4"/>
    </row>
    <row r="6" s="1" customFormat="true" customHeight="true" spans="1:13">
      <c r="A6" s="10">
        <v>3</v>
      </c>
      <c r="B6" s="10" t="s">
        <v>19</v>
      </c>
      <c r="C6" s="12" t="s">
        <v>20</v>
      </c>
      <c r="D6" s="10" t="s">
        <v>14</v>
      </c>
      <c r="E6" s="22" t="s">
        <v>21</v>
      </c>
      <c r="F6" s="23">
        <f ca="1" t="shared" si="0"/>
        <v>89.528</v>
      </c>
      <c r="G6" s="24"/>
      <c r="H6" s="23"/>
      <c r="I6" s="10"/>
      <c r="J6" s="4"/>
      <c r="K6" s="4"/>
      <c r="L6" s="4"/>
      <c r="M6" s="4"/>
    </row>
    <row r="7" s="1" customFormat="true" customHeight="true" spans="1:13">
      <c r="A7" s="10">
        <v>4</v>
      </c>
      <c r="B7" s="10" t="s">
        <v>22</v>
      </c>
      <c r="C7" s="12" t="s">
        <v>23</v>
      </c>
      <c r="D7" s="10" t="s">
        <v>14</v>
      </c>
      <c r="E7" s="22" t="s">
        <v>24</v>
      </c>
      <c r="F7" s="23">
        <f ca="1" t="shared" si="0"/>
        <v>325.749</v>
      </c>
      <c r="G7" s="24"/>
      <c r="H7" s="23"/>
      <c r="I7" s="10"/>
      <c r="J7" s="4"/>
      <c r="K7" s="4"/>
      <c r="L7" s="4"/>
      <c r="M7" s="4"/>
    </row>
    <row r="8" s="1" customFormat="true" customHeight="true" spans="1:13">
      <c r="A8" s="10">
        <v>5</v>
      </c>
      <c r="B8" s="10" t="s">
        <v>25</v>
      </c>
      <c r="C8" s="11" t="s">
        <v>26</v>
      </c>
      <c r="D8" s="10" t="s">
        <v>14</v>
      </c>
      <c r="E8" s="22" t="s">
        <v>27</v>
      </c>
      <c r="F8" s="23">
        <f ca="1" t="shared" si="0"/>
        <v>241.22542</v>
      </c>
      <c r="G8" s="24"/>
      <c r="H8" s="23"/>
      <c r="I8" s="10"/>
      <c r="J8" s="4"/>
      <c r="K8" s="4"/>
      <c r="L8" s="4"/>
      <c r="M8" s="4"/>
    </row>
    <row r="9" s="1" customFormat="true" ht="94.5" spans="1:13">
      <c r="A9" s="10">
        <v>6</v>
      </c>
      <c r="B9" s="10" t="s">
        <v>28</v>
      </c>
      <c r="C9" s="12" t="s">
        <v>29</v>
      </c>
      <c r="D9" s="13" t="s">
        <v>14</v>
      </c>
      <c r="E9" s="22" t="s">
        <v>30</v>
      </c>
      <c r="F9" s="23">
        <f ca="1" t="shared" si="0"/>
        <v>466.56456</v>
      </c>
      <c r="G9" s="24"/>
      <c r="H9" s="23"/>
      <c r="I9" s="10"/>
      <c r="J9" s="4"/>
      <c r="K9" s="4"/>
      <c r="L9" s="4"/>
      <c r="M9" s="4"/>
    </row>
    <row r="10" s="1" customFormat="true" ht="27" spans="1:13">
      <c r="A10" s="10">
        <v>7</v>
      </c>
      <c r="B10" s="10" t="s">
        <v>31</v>
      </c>
      <c r="C10" s="12" t="s">
        <v>32</v>
      </c>
      <c r="D10" s="13" t="s">
        <v>33</v>
      </c>
      <c r="E10" s="22">
        <v>9</v>
      </c>
      <c r="F10" s="23">
        <f ca="1" t="shared" si="0"/>
        <v>9</v>
      </c>
      <c r="G10" s="24"/>
      <c r="H10" s="23"/>
      <c r="I10" s="10"/>
      <c r="J10" s="4"/>
      <c r="K10" s="4"/>
      <c r="L10" s="4"/>
      <c r="M10" s="4"/>
    </row>
    <row r="11" s="1" customFormat="true" ht="27" spans="1:13">
      <c r="A11" s="10">
        <v>8</v>
      </c>
      <c r="B11" s="10" t="s">
        <v>31</v>
      </c>
      <c r="C11" s="12" t="s">
        <v>34</v>
      </c>
      <c r="D11" s="13" t="s">
        <v>33</v>
      </c>
      <c r="E11" s="22">
        <v>3</v>
      </c>
      <c r="F11" s="23">
        <f ca="1" t="shared" si="0"/>
        <v>3</v>
      </c>
      <c r="G11" s="24"/>
      <c r="H11" s="23"/>
      <c r="I11" s="10"/>
      <c r="J11" s="4"/>
      <c r="K11" s="4"/>
      <c r="L11" s="4"/>
      <c r="M11" s="4"/>
    </row>
    <row r="12" s="1" customFormat="true" ht="27" spans="1:13">
      <c r="A12" s="10">
        <v>9</v>
      </c>
      <c r="B12" s="10" t="s">
        <v>35</v>
      </c>
      <c r="C12" s="12" t="s">
        <v>36</v>
      </c>
      <c r="D12" s="13" t="s">
        <v>14</v>
      </c>
      <c r="E12" s="10" t="s">
        <v>37</v>
      </c>
      <c r="F12" s="23">
        <f ca="1" t="shared" si="0"/>
        <v>22.26</v>
      </c>
      <c r="G12" s="24"/>
      <c r="H12" s="23"/>
      <c r="I12" s="10"/>
      <c r="J12" s="4"/>
      <c r="K12" s="4"/>
      <c r="L12" s="4"/>
      <c r="M12" s="4"/>
    </row>
    <row r="13" s="1" customFormat="true" customHeight="true" spans="1:13">
      <c r="A13" s="10">
        <v>10</v>
      </c>
      <c r="B13" s="10" t="s">
        <v>38</v>
      </c>
      <c r="C13" s="11" t="s">
        <v>39</v>
      </c>
      <c r="D13" s="13" t="s">
        <v>14</v>
      </c>
      <c r="E13" s="22" t="s">
        <v>40</v>
      </c>
      <c r="F13" s="23">
        <f ca="1" t="shared" si="0"/>
        <v>12.88</v>
      </c>
      <c r="G13" s="24"/>
      <c r="H13" s="23"/>
      <c r="I13" s="10"/>
      <c r="J13" s="4"/>
      <c r="K13" s="4"/>
      <c r="L13" s="4"/>
      <c r="M13" s="4"/>
    </row>
    <row r="14" s="1" customFormat="true" customHeight="true" spans="1:13">
      <c r="A14" s="10">
        <v>11</v>
      </c>
      <c r="B14" s="10" t="s">
        <v>41</v>
      </c>
      <c r="C14" s="11" t="s">
        <v>42</v>
      </c>
      <c r="D14" s="10" t="s">
        <v>14</v>
      </c>
      <c r="E14" s="22" t="s">
        <v>43</v>
      </c>
      <c r="F14" s="23">
        <f ca="1" t="shared" si="0"/>
        <v>26.24</v>
      </c>
      <c r="G14" s="23"/>
      <c r="H14" s="23"/>
      <c r="I14" s="10"/>
      <c r="J14" s="4"/>
      <c r="K14" s="4"/>
      <c r="L14" s="4"/>
      <c r="M14" s="4"/>
    </row>
    <row r="15" s="1" customFormat="true" customHeight="true" spans="1:13">
      <c r="A15" s="10">
        <v>12</v>
      </c>
      <c r="B15" s="10" t="s">
        <v>44</v>
      </c>
      <c r="C15" s="11" t="s">
        <v>45</v>
      </c>
      <c r="D15" s="10" t="s">
        <v>46</v>
      </c>
      <c r="E15" s="10">
        <v>3</v>
      </c>
      <c r="F15" s="23">
        <f ca="1" t="shared" si="0"/>
        <v>3</v>
      </c>
      <c r="G15" s="23"/>
      <c r="H15" s="23"/>
      <c r="I15" s="10"/>
      <c r="J15" s="4"/>
      <c r="K15" s="4"/>
      <c r="L15" s="4"/>
      <c r="M15" s="4"/>
    </row>
    <row r="16" s="1" customFormat="true" customHeight="true" spans="1:13">
      <c r="A16" s="10">
        <v>13</v>
      </c>
      <c r="B16" s="10" t="s">
        <v>47</v>
      </c>
      <c r="C16" s="11"/>
      <c r="D16" s="10" t="s">
        <v>48</v>
      </c>
      <c r="E16" s="10">
        <v>3</v>
      </c>
      <c r="F16" s="23">
        <f ca="1" t="shared" si="0"/>
        <v>3</v>
      </c>
      <c r="G16" s="23"/>
      <c r="H16" s="23"/>
      <c r="I16" s="10"/>
      <c r="J16" s="4"/>
      <c r="K16" s="4"/>
      <c r="L16" s="4"/>
      <c r="M16" s="4"/>
    </row>
    <row r="17" s="1" customFormat="true" customHeight="true" spans="1:13">
      <c r="A17" s="10">
        <v>14</v>
      </c>
      <c r="B17" s="10" t="s">
        <v>49</v>
      </c>
      <c r="C17" s="11" t="s">
        <v>50</v>
      </c>
      <c r="D17" s="10" t="s">
        <v>48</v>
      </c>
      <c r="E17" s="10">
        <v>5</v>
      </c>
      <c r="F17" s="23">
        <f ca="1" t="shared" si="0"/>
        <v>5</v>
      </c>
      <c r="G17" s="23"/>
      <c r="H17" s="23"/>
      <c r="I17" s="10"/>
      <c r="J17" s="4"/>
      <c r="K17" s="4"/>
      <c r="L17" s="4"/>
      <c r="M17" s="4"/>
    </row>
    <row r="18" s="1" customFormat="true" customHeight="true" spans="1:13">
      <c r="A18" s="10">
        <v>15</v>
      </c>
      <c r="B18" s="10" t="s">
        <v>51</v>
      </c>
      <c r="C18" s="11"/>
      <c r="D18" s="10" t="s">
        <v>48</v>
      </c>
      <c r="E18" s="10">
        <v>1</v>
      </c>
      <c r="F18" s="23">
        <f ca="1" t="shared" si="0"/>
        <v>1</v>
      </c>
      <c r="G18" s="23"/>
      <c r="H18" s="23"/>
      <c r="I18" s="10"/>
      <c r="J18" s="4"/>
      <c r="K18" s="31"/>
      <c r="L18" s="4"/>
      <c r="M18" s="4"/>
    </row>
    <row r="19" s="1" customFormat="true" ht="27" spans="1:13">
      <c r="A19" s="10">
        <v>16</v>
      </c>
      <c r="B19" s="10" t="s">
        <v>52</v>
      </c>
      <c r="C19" s="12" t="s">
        <v>53</v>
      </c>
      <c r="D19" s="10" t="s">
        <v>14</v>
      </c>
      <c r="E19" s="22">
        <v>415.278</v>
      </c>
      <c r="F19" s="23">
        <f ca="1" t="shared" si="0"/>
        <v>415.278</v>
      </c>
      <c r="G19" s="23"/>
      <c r="H19" s="23"/>
      <c r="I19" s="10"/>
      <c r="J19" s="4"/>
      <c r="K19" s="4"/>
      <c r="L19" s="4"/>
      <c r="M19" s="4"/>
    </row>
    <row r="20" s="1" customFormat="true" customHeight="true" spans="1:13">
      <c r="A20" s="10">
        <v>17</v>
      </c>
      <c r="B20" s="10" t="s">
        <v>54</v>
      </c>
      <c r="C20" s="11" t="s">
        <v>55</v>
      </c>
      <c r="D20" s="10" t="s">
        <v>14</v>
      </c>
      <c r="E20" s="22">
        <v>415.278</v>
      </c>
      <c r="F20" s="23">
        <f ca="1" t="shared" si="0"/>
        <v>415.278</v>
      </c>
      <c r="G20" s="23"/>
      <c r="H20" s="23"/>
      <c r="I20" s="10"/>
      <c r="J20" s="4"/>
      <c r="K20" s="4"/>
      <c r="L20" s="4"/>
      <c r="M20" s="4"/>
    </row>
    <row r="21" s="1" customFormat="true" customHeight="true" spans="1:13">
      <c r="A21" s="10">
        <v>18</v>
      </c>
      <c r="B21" s="14" t="s">
        <v>56</v>
      </c>
      <c r="C21" s="15" t="s">
        <v>57</v>
      </c>
      <c r="D21" s="14" t="s">
        <v>14</v>
      </c>
      <c r="E21" s="25">
        <v>415.278</v>
      </c>
      <c r="F21" s="26">
        <f ca="1" t="shared" si="0"/>
        <v>415.278</v>
      </c>
      <c r="G21" s="26"/>
      <c r="H21" s="26"/>
      <c r="I21" s="14"/>
      <c r="J21" s="4"/>
      <c r="K21" s="4"/>
      <c r="L21" s="4"/>
      <c r="M21" s="4"/>
    </row>
    <row r="22" s="1" customFormat="true" customHeight="true" spans="1:13">
      <c r="A22" s="10">
        <v>19</v>
      </c>
      <c r="B22" s="14" t="s">
        <v>58</v>
      </c>
      <c r="C22" s="15"/>
      <c r="D22" s="14" t="s">
        <v>59</v>
      </c>
      <c r="E22" s="14"/>
      <c r="F22" s="27">
        <f ca="1">((F4+F6+F7+F9+F14)*0.05+F8*0.03+F20*0.1+F21*0.05)/6</f>
        <v>22.0573234333333</v>
      </c>
      <c r="G22" s="26"/>
      <c r="H22" s="26"/>
      <c r="I22" s="14"/>
      <c r="J22" s="4"/>
      <c r="K22" s="4"/>
      <c r="L22" s="4"/>
      <c r="M22" s="4"/>
    </row>
    <row r="23" s="1" customFormat="true" customHeight="true" spans="1:13">
      <c r="A23" s="7" t="s">
        <v>60</v>
      </c>
      <c r="B23" s="7" t="s">
        <v>61</v>
      </c>
      <c r="C23" s="8"/>
      <c r="D23" s="9"/>
      <c r="E23" s="9"/>
      <c r="F23" s="20"/>
      <c r="G23" s="20"/>
      <c r="H23" s="21"/>
      <c r="I23" s="9"/>
      <c r="J23" s="4"/>
      <c r="K23" s="4"/>
      <c r="L23" s="4"/>
      <c r="M23" s="4"/>
    </row>
    <row r="24" s="1" customFormat="true" customHeight="true" spans="1:13">
      <c r="A24" s="14">
        <v>1</v>
      </c>
      <c r="B24" s="13" t="s">
        <v>62</v>
      </c>
      <c r="C24" s="16" t="s">
        <v>63</v>
      </c>
      <c r="D24" s="13" t="s">
        <v>14</v>
      </c>
      <c r="E24" s="13" t="s">
        <v>64</v>
      </c>
      <c r="F24" s="24">
        <f ca="1" t="shared" ref="F24:F30" si="1">EVALUATE(E24)</f>
        <v>27.706</v>
      </c>
      <c r="G24" s="24"/>
      <c r="H24" s="23"/>
      <c r="I24" s="14"/>
      <c r="J24" s="4"/>
      <c r="K24" s="4"/>
      <c r="L24" s="4"/>
      <c r="M24" s="4"/>
    </row>
    <row r="25" s="1" customFormat="true" customHeight="true" spans="1:13">
      <c r="A25" s="14">
        <v>2</v>
      </c>
      <c r="B25" s="10" t="s">
        <v>65</v>
      </c>
      <c r="C25" s="11" t="s">
        <v>66</v>
      </c>
      <c r="D25" s="10" t="s">
        <v>14</v>
      </c>
      <c r="E25" s="22" t="s">
        <v>43</v>
      </c>
      <c r="F25" s="23">
        <f ca="1" t="shared" si="1"/>
        <v>26.24</v>
      </c>
      <c r="G25" s="23"/>
      <c r="H25" s="23"/>
      <c r="I25" s="14"/>
      <c r="J25" s="4"/>
      <c r="K25" s="4"/>
      <c r="L25" s="4"/>
      <c r="M25" s="4"/>
    </row>
    <row r="26" s="1" customFormat="true" customHeight="true" spans="1:13">
      <c r="A26" s="14">
        <v>3</v>
      </c>
      <c r="B26" s="10" t="s">
        <v>67</v>
      </c>
      <c r="C26" s="11" t="s">
        <v>68</v>
      </c>
      <c r="D26" s="10" t="s">
        <v>46</v>
      </c>
      <c r="E26" s="10">
        <v>3</v>
      </c>
      <c r="F26" s="23">
        <f ca="1" t="shared" si="1"/>
        <v>3</v>
      </c>
      <c r="G26" s="23"/>
      <c r="H26" s="23"/>
      <c r="I26" s="14"/>
      <c r="J26" s="4"/>
      <c r="K26" s="4"/>
      <c r="L26" s="4"/>
      <c r="M26" s="4"/>
    </row>
    <row r="27" s="1" customFormat="true" customHeight="true" spans="1:13">
      <c r="A27" s="14">
        <v>4</v>
      </c>
      <c r="B27" s="10" t="s">
        <v>69</v>
      </c>
      <c r="C27" s="11"/>
      <c r="D27" s="10" t="s">
        <v>48</v>
      </c>
      <c r="E27" s="10">
        <v>3</v>
      </c>
      <c r="F27" s="23">
        <f ca="1" t="shared" si="1"/>
        <v>3</v>
      </c>
      <c r="G27" s="23"/>
      <c r="H27" s="23"/>
      <c r="I27" s="14"/>
      <c r="J27" s="4"/>
      <c r="K27" s="4"/>
      <c r="L27" s="4"/>
      <c r="M27" s="4"/>
    </row>
    <row r="28" s="1" customFormat="true" customHeight="true" spans="1:13">
      <c r="A28" s="14">
        <v>5</v>
      </c>
      <c r="B28" s="10" t="s">
        <v>70</v>
      </c>
      <c r="C28" s="11" t="s">
        <v>50</v>
      </c>
      <c r="D28" s="10" t="s">
        <v>48</v>
      </c>
      <c r="E28" s="10">
        <v>4</v>
      </c>
      <c r="F28" s="23">
        <f ca="1" t="shared" si="1"/>
        <v>4</v>
      </c>
      <c r="G28" s="23"/>
      <c r="H28" s="23"/>
      <c r="I28" s="14"/>
      <c r="J28" s="4"/>
      <c r="K28" s="4"/>
      <c r="L28" s="4"/>
      <c r="M28" s="4"/>
    </row>
    <row r="29" s="1" customFormat="true" customHeight="true" spans="1:13">
      <c r="A29" s="14">
        <v>6</v>
      </c>
      <c r="B29" s="10" t="s">
        <v>71</v>
      </c>
      <c r="C29" s="11"/>
      <c r="D29" s="10" t="s">
        <v>48</v>
      </c>
      <c r="E29" s="10">
        <v>1</v>
      </c>
      <c r="F29" s="23">
        <f ca="1" t="shared" si="1"/>
        <v>1</v>
      </c>
      <c r="G29" s="23"/>
      <c r="H29" s="23"/>
      <c r="I29" s="14"/>
      <c r="J29" s="4"/>
      <c r="K29" s="31"/>
      <c r="L29" s="4"/>
      <c r="M29" s="4"/>
    </row>
    <row r="30" s="1" customFormat="true" customHeight="true" spans="1:13">
      <c r="A30" s="14">
        <v>7</v>
      </c>
      <c r="B30" s="14" t="s">
        <v>72</v>
      </c>
      <c r="C30" s="15"/>
      <c r="D30" s="14" t="s">
        <v>14</v>
      </c>
      <c r="E30" s="14">
        <v>105.146</v>
      </c>
      <c r="F30" s="26">
        <f ca="1" t="shared" si="1"/>
        <v>105.146</v>
      </c>
      <c r="G30" s="26"/>
      <c r="H30" s="26"/>
      <c r="I30" s="14"/>
      <c r="J30" s="4"/>
      <c r="K30" s="4"/>
      <c r="L30" s="4"/>
      <c r="M30" s="4"/>
    </row>
    <row r="31" s="1" customFormat="true" customHeight="true" spans="1:13">
      <c r="A31" s="7" t="s">
        <v>73</v>
      </c>
      <c r="B31" s="7" t="s">
        <v>74</v>
      </c>
      <c r="C31" s="8"/>
      <c r="D31" s="9"/>
      <c r="E31" s="9"/>
      <c r="F31" s="20"/>
      <c r="G31" s="20"/>
      <c r="H31" s="21"/>
      <c r="I31" s="9"/>
      <c r="J31" s="4"/>
      <c r="K31" s="4"/>
      <c r="L31" s="4"/>
      <c r="M31" s="4"/>
    </row>
    <row r="32" s="1" customFormat="true" ht="40.5" spans="1:13">
      <c r="A32" s="14">
        <v>1</v>
      </c>
      <c r="B32" s="13" t="s">
        <v>75</v>
      </c>
      <c r="C32" s="16" t="s">
        <v>76</v>
      </c>
      <c r="D32" s="13" t="s">
        <v>14</v>
      </c>
      <c r="E32" s="13">
        <v>79.171</v>
      </c>
      <c r="F32" s="24">
        <f ca="1" t="shared" ref="F32:F42" si="2">EVALUATE(E32)</f>
        <v>79.171</v>
      </c>
      <c r="G32" s="24"/>
      <c r="H32" s="24"/>
      <c r="I32" s="14"/>
      <c r="J32" s="4"/>
      <c r="K32" s="4"/>
      <c r="L32" s="4"/>
      <c r="M32" s="4"/>
    </row>
    <row r="33" s="1" customFormat="true" customHeight="true" spans="1:13">
      <c r="A33" s="14">
        <v>2</v>
      </c>
      <c r="B33" s="13" t="s">
        <v>77</v>
      </c>
      <c r="C33" s="16" t="s">
        <v>78</v>
      </c>
      <c r="D33" s="13" t="s">
        <v>14</v>
      </c>
      <c r="E33" s="13">
        <v>79.171</v>
      </c>
      <c r="F33" s="24">
        <f ca="1" t="shared" si="2"/>
        <v>79.171</v>
      </c>
      <c r="G33" s="24"/>
      <c r="H33" s="24"/>
      <c r="I33" s="14"/>
      <c r="J33" s="4"/>
      <c r="K33" s="4"/>
      <c r="L33" s="4"/>
      <c r="M33" s="4"/>
    </row>
    <row r="34" s="1" customFormat="true" ht="43" customHeight="true" spans="1:13">
      <c r="A34" s="14">
        <v>3</v>
      </c>
      <c r="B34" s="13" t="s">
        <v>79</v>
      </c>
      <c r="C34" s="17" t="s">
        <v>80</v>
      </c>
      <c r="D34" s="13" t="s">
        <v>14</v>
      </c>
      <c r="E34" s="28" t="s">
        <v>81</v>
      </c>
      <c r="F34" s="24">
        <f ca="1" t="shared" si="2"/>
        <v>35.83</v>
      </c>
      <c r="G34" s="26"/>
      <c r="H34" s="24"/>
      <c r="I34" s="14"/>
      <c r="J34" s="4"/>
      <c r="K34" s="4"/>
      <c r="L34" s="4"/>
      <c r="M34" s="4"/>
    </row>
    <row r="35" s="1" customFormat="true" ht="40.5" spans="1:13">
      <c r="A35" s="14">
        <v>4</v>
      </c>
      <c r="B35" s="13" t="s">
        <v>79</v>
      </c>
      <c r="C35" s="17" t="s">
        <v>80</v>
      </c>
      <c r="D35" s="13" t="s">
        <v>14</v>
      </c>
      <c r="E35" s="28" t="s">
        <v>82</v>
      </c>
      <c r="F35" s="24">
        <f ca="1" t="shared" si="2"/>
        <v>46.12</v>
      </c>
      <c r="G35" s="24"/>
      <c r="H35" s="24"/>
      <c r="I35" s="14"/>
      <c r="J35" s="4"/>
      <c r="K35" s="4"/>
      <c r="L35" s="4"/>
      <c r="M35" s="4"/>
    </row>
    <row r="36" s="1" customFormat="true" customHeight="true" spans="1:13">
      <c r="A36" s="14">
        <v>5</v>
      </c>
      <c r="B36" s="13" t="s">
        <v>83</v>
      </c>
      <c r="C36" s="16" t="s">
        <v>84</v>
      </c>
      <c r="D36" s="13" t="s">
        <v>85</v>
      </c>
      <c r="E36" s="13" t="s">
        <v>86</v>
      </c>
      <c r="F36" s="24">
        <f ca="1" t="shared" si="2"/>
        <v>31.701</v>
      </c>
      <c r="G36" s="24"/>
      <c r="H36" s="24"/>
      <c r="I36" s="14"/>
      <c r="J36" s="4"/>
      <c r="K36" s="4"/>
      <c r="L36" s="4"/>
      <c r="M36" s="4"/>
    </row>
    <row r="37" s="1" customFormat="true" customHeight="true" spans="1:13">
      <c r="A37" s="14">
        <v>6</v>
      </c>
      <c r="B37" s="13" t="s">
        <v>87</v>
      </c>
      <c r="C37" s="16" t="s">
        <v>88</v>
      </c>
      <c r="D37" s="13" t="s">
        <v>85</v>
      </c>
      <c r="E37" s="13" t="s">
        <v>89</v>
      </c>
      <c r="F37" s="24">
        <f ca="1" t="shared" si="2"/>
        <v>19.6</v>
      </c>
      <c r="G37" s="24"/>
      <c r="H37" s="24"/>
      <c r="I37" s="14"/>
      <c r="J37" s="4"/>
      <c r="K37" s="4"/>
      <c r="L37" s="4"/>
      <c r="M37" s="4"/>
    </row>
    <row r="38" s="1" customFormat="true" customHeight="true" spans="1:13">
      <c r="A38" s="14">
        <v>7</v>
      </c>
      <c r="B38" s="13" t="s">
        <v>90</v>
      </c>
      <c r="C38" s="16"/>
      <c r="D38" s="13" t="s">
        <v>85</v>
      </c>
      <c r="E38" s="13">
        <v>8.3</v>
      </c>
      <c r="F38" s="24">
        <f ca="1" t="shared" si="2"/>
        <v>8.3</v>
      </c>
      <c r="G38" s="24"/>
      <c r="H38" s="24"/>
      <c r="I38" s="14"/>
      <c r="J38" s="4"/>
      <c r="K38" s="4"/>
      <c r="L38" s="4"/>
      <c r="M38" s="4"/>
    </row>
    <row r="39" s="1" customFormat="true" ht="27" spans="1:13">
      <c r="A39" s="14">
        <v>8</v>
      </c>
      <c r="B39" s="13" t="s">
        <v>91</v>
      </c>
      <c r="C39" s="16" t="s">
        <v>92</v>
      </c>
      <c r="D39" s="13" t="s">
        <v>14</v>
      </c>
      <c r="E39" s="13" t="s">
        <v>93</v>
      </c>
      <c r="F39" s="24">
        <f ca="1" t="shared" si="2"/>
        <v>64.801</v>
      </c>
      <c r="G39" s="24"/>
      <c r="H39" s="24"/>
      <c r="I39" s="14"/>
      <c r="J39" s="4"/>
      <c r="K39" s="4"/>
      <c r="L39" s="4"/>
      <c r="M39" s="4"/>
    </row>
    <row r="40" s="1" customFormat="true" ht="27" spans="1:13">
      <c r="A40" s="14">
        <v>9</v>
      </c>
      <c r="B40" s="13" t="s">
        <v>62</v>
      </c>
      <c r="C40" s="16" t="s">
        <v>94</v>
      </c>
      <c r="D40" s="13" t="s">
        <v>14</v>
      </c>
      <c r="E40" s="13" t="s">
        <v>93</v>
      </c>
      <c r="F40" s="24">
        <f ca="1" t="shared" si="2"/>
        <v>64.801</v>
      </c>
      <c r="G40" s="24"/>
      <c r="H40" s="24"/>
      <c r="I40" s="14"/>
      <c r="J40" s="4"/>
      <c r="K40" s="4"/>
      <c r="L40" s="4"/>
      <c r="M40" s="4"/>
    </row>
    <row r="41" s="1" customFormat="true" ht="40.5" spans="1:13">
      <c r="A41" s="14">
        <v>10</v>
      </c>
      <c r="B41" s="13" t="s">
        <v>95</v>
      </c>
      <c r="C41" s="16" t="s">
        <v>96</v>
      </c>
      <c r="D41" s="13" t="s">
        <v>14</v>
      </c>
      <c r="E41" s="13">
        <v>14.37</v>
      </c>
      <c r="F41" s="24">
        <f ca="1" t="shared" si="2"/>
        <v>14.37</v>
      </c>
      <c r="G41" s="24"/>
      <c r="H41" s="24"/>
      <c r="I41" s="14"/>
      <c r="J41" s="4"/>
      <c r="K41" s="4"/>
      <c r="L41" s="4"/>
      <c r="M41" s="4"/>
    </row>
    <row r="42" s="1" customFormat="true" customHeight="true" spans="1:13">
      <c r="A42" s="7" t="s">
        <v>97</v>
      </c>
      <c r="B42" s="7" t="s">
        <v>98</v>
      </c>
      <c r="C42" s="18"/>
      <c r="D42" s="9"/>
      <c r="E42" s="9"/>
      <c r="F42" s="20"/>
      <c r="G42" s="20"/>
      <c r="H42" s="21"/>
      <c r="I42" s="9"/>
      <c r="J42" s="4"/>
      <c r="K42" s="4"/>
      <c r="L42" s="4"/>
      <c r="M42" s="4"/>
    </row>
    <row r="43" s="1" customFormat="true" ht="27" spans="1:13">
      <c r="A43" s="13">
        <v>1</v>
      </c>
      <c r="B43" s="13" t="s">
        <v>99</v>
      </c>
      <c r="C43" s="16" t="s">
        <v>100</v>
      </c>
      <c r="D43" s="13" t="s">
        <v>14</v>
      </c>
      <c r="E43" s="13">
        <v>43.326</v>
      </c>
      <c r="F43" s="24">
        <f ca="1" t="shared" ref="F43:F51" si="3">EVALUATE(E43)</f>
        <v>43.326</v>
      </c>
      <c r="G43" s="24"/>
      <c r="H43" s="24"/>
      <c r="I43" s="13"/>
      <c r="J43" s="4"/>
      <c r="K43" s="4"/>
      <c r="L43" s="4"/>
      <c r="M43" s="4"/>
    </row>
    <row r="44" s="1" customFormat="true" customHeight="true" spans="1:13">
      <c r="A44" s="13">
        <v>2</v>
      </c>
      <c r="B44" s="13" t="s">
        <v>101</v>
      </c>
      <c r="C44" s="16" t="s">
        <v>102</v>
      </c>
      <c r="D44" s="13" t="s">
        <v>14</v>
      </c>
      <c r="E44" s="13" t="s">
        <v>103</v>
      </c>
      <c r="F44" s="24">
        <f ca="1" t="shared" si="3"/>
        <v>0.85</v>
      </c>
      <c r="G44" s="24"/>
      <c r="H44" s="24"/>
      <c r="I44" s="13"/>
      <c r="J44" s="4"/>
      <c r="K44" s="4"/>
      <c r="L44" s="4"/>
      <c r="M44" s="4"/>
    </row>
    <row r="45" s="1" customFormat="true" ht="40.5" spans="1:13">
      <c r="A45" s="13">
        <v>3</v>
      </c>
      <c r="B45" s="13" t="s">
        <v>79</v>
      </c>
      <c r="C45" s="17" t="s">
        <v>80</v>
      </c>
      <c r="D45" s="13" t="s">
        <v>14</v>
      </c>
      <c r="E45" s="28" t="s">
        <v>104</v>
      </c>
      <c r="F45" s="24">
        <f ca="1" t="shared" si="3"/>
        <v>29.793</v>
      </c>
      <c r="G45" s="24"/>
      <c r="H45" s="24"/>
      <c r="I45" s="13"/>
      <c r="J45" s="4"/>
      <c r="K45" s="4"/>
      <c r="L45" s="4"/>
      <c r="M45" s="4"/>
    </row>
    <row r="46" s="1" customFormat="true" ht="40.5" spans="1:13">
      <c r="A46" s="13">
        <v>4</v>
      </c>
      <c r="B46" s="13" t="s">
        <v>79</v>
      </c>
      <c r="C46" s="17" t="s">
        <v>80</v>
      </c>
      <c r="D46" s="13" t="s">
        <v>14</v>
      </c>
      <c r="E46" s="28" t="s">
        <v>105</v>
      </c>
      <c r="F46" s="24">
        <f ca="1" t="shared" si="3"/>
        <v>32.828</v>
      </c>
      <c r="G46" s="24"/>
      <c r="H46" s="24"/>
      <c r="I46" s="13"/>
      <c r="J46" s="4"/>
      <c r="K46" s="4"/>
      <c r="L46" s="4"/>
      <c r="M46" s="4"/>
    </row>
    <row r="47" s="1" customFormat="true" customHeight="true" spans="1:13">
      <c r="A47" s="13">
        <v>5</v>
      </c>
      <c r="B47" s="13" t="s">
        <v>83</v>
      </c>
      <c r="C47" s="16" t="s">
        <v>84</v>
      </c>
      <c r="D47" s="13" t="s">
        <v>85</v>
      </c>
      <c r="E47" s="13" t="s">
        <v>106</v>
      </c>
      <c r="F47" s="24">
        <f ca="1" t="shared" si="3"/>
        <v>21.72</v>
      </c>
      <c r="G47" s="24"/>
      <c r="H47" s="24"/>
      <c r="I47" s="13"/>
      <c r="J47" s="4"/>
      <c r="K47" s="4"/>
      <c r="L47" s="4"/>
      <c r="M47" s="4"/>
    </row>
    <row r="48" s="1" customFormat="true" ht="27" spans="1:13">
      <c r="A48" s="13">
        <v>6</v>
      </c>
      <c r="B48" s="13" t="s">
        <v>91</v>
      </c>
      <c r="C48" s="16" t="s">
        <v>92</v>
      </c>
      <c r="D48" s="13" t="s">
        <v>14</v>
      </c>
      <c r="E48" s="13">
        <v>43.326</v>
      </c>
      <c r="F48" s="24">
        <f ca="1" t="shared" si="3"/>
        <v>43.326</v>
      </c>
      <c r="G48" s="24"/>
      <c r="H48" s="24"/>
      <c r="I48" s="13"/>
      <c r="J48" s="4"/>
      <c r="K48" s="4"/>
      <c r="L48" s="4"/>
      <c r="M48" s="4"/>
    </row>
    <row r="49" s="1" customFormat="true" ht="27" spans="1:13">
      <c r="A49" s="13">
        <v>7</v>
      </c>
      <c r="B49" s="13" t="s">
        <v>62</v>
      </c>
      <c r="C49" s="16" t="s">
        <v>94</v>
      </c>
      <c r="D49" s="13" t="s">
        <v>14</v>
      </c>
      <c r="E49" s="13">
        <v>43.326</v>
      </c>
      <c r="F49" s="24">
        <f ca="1" t="shared" si="3"/>
        <v>43.326</v>
      </c>
      <c r="G49" s="24"/>
      <c r="H49" s="24"/>
      <c r="I49" s="13"/>
      <c r="J49" s="4"/>
      <c r="K49" s="4"/>
      <c r="L49" s="4"/>
      <c r="M49" s="4"/>
    </row>
    <row r="50" s="1" customFormat="true" ht="13.5" spans="1:13">
      <c r="A50" s="13">
        <v>8</v>
      </c>
      <c r="B50" s="13" t="s">
        <v>87</v>
      </c>
      <c r="C50" s="16"/>
      <c r="D50" s="13" t="s">
        <v>85</v>
      </c>
      <c r="E50" s="13">
        <v>6.8</v>
      </c>
      <c r="F50" s="24">
        <f ca="1" t="shared" si="3"/>
        <v>6.8</v>
      </c>
      <c r="G50" s="24"/>
      <c r="H50" s="24"/>
      <c r="I50" s="13"/>
      <c r="J50" s="4"/>
      <c r="K50" s="4"/>
      <c r="L50" s="4"/>
      <c r="M50" s="4"/>
    </row>
    <row r="51" s="1" customFormat="true" ht="27" spans="1:13">
      <c r="A51" s="13">
        <v>9</v>
      </c>
      <c r="B51" s="13" t="s">
        <v>107</v>
      </c>
      <c r="C51" s="16" t="s">
        <v>108</v>
      </c>
      <c r="D51" s="13" t="s">
        <v>85</v>
      </c>
      <c r="E51" s="13">
        <v>2.4</v>
      </c>
      <c r="F51" s="24">
        <f ca="1" t="shared" si="3"/>
        <v>2.4</v>
      </c>
      <c r="G51" s="24"/>
      <c r="H51" s="24"/>
      <c r="I51" s="13"/>
      <c r="J51" s="4"/>
      <c r="K51" s="4"/>
      <c r="L51" s="4"/>
      <c r="M51" s="4"/>
    </row>
    <row r="52" s="1" customFormat="true" customHeight="true" spans="1:13">
      <c r="A52" s="7" t="s">
        <v>109</v>
      </c>
      <c r="B52" s="7" t="s">
        <v>110</v>
      </c>
      <c r="C52" s="18"/>
      <c r="D52" s="9"/>
      <c r="E52" s="9"/>
      <c r="F52" s="20"/>
      <c r="G52" s="20"/>
      <c r="H52" s="21"/>
      <c r="I52" s="9"/>
      <c r="J52" s="4"/>
      <c r="K52" s="4"/>
      <c r="L52" s="4"/>
      <c r="M52" s="4"/>
    </row>
    <row r="53" s="1" customFormat="true" ht="27" spans="1:13">
      <c r="A53" s="14">
        <v>1</v>
      </c>
      <c r="B53" s="13" t="s">
        <v>99</v>
      </c>
      <c r="C53" s="16" t="s">
        <v>111</v>
      </c>
      <c r="D53" s="14" t="s">
        <v>14</v>
      </c>
      <c r="E53" s="14">
        <v>8.481</v>
      </c>
      <c r="F53" s="26">
        <f ca="1" t="shared" ref="F53:F56" si="4">EVALUATE(E53)</f>
        <v>8.481</v>
      </c>
      <c r="G53" s="24"/>
      <c r="H53" s="26"/>
      <c r="I53" s="14"/>
      <c r="J53" s="4"/>
      <c r="K53" s="4"/>
      <c r="L53" s="4"/>
      <c r="M53" s="4"/>
    </row>
    <row r="54" s="1" customFormat="true" ht="27" spans="1:13">
      <c r="A54" s="14">
        <v>2</v>
      </c>
      <c r="B54" s="14" t="s">
        <v>112</v>
      </c>
      <c r="C54" s="17" t="s">
        <v>113</v>
      </c>
      <c r="D54" s="14" t="s">
        <v>14</v>
      </c>
      <c r="E54" s="25" t="s">
        <v>114</v>
      </c>
      <c r="F54" s="26">
        <f ca="1" t="shared" si="4"/>
        <v>37.2708</v>
      </c>
      <c r="G54" s="26"/>
      <c r="H54" s="26"/>
      <c r="I54" s="14"/>
      <c r="J54" s="4"/>
      <c r="K54" s="4"/>
      <c r="L54" s="4"/>
      <c r="M54" s="4"/>
    </row>
    <row r="55" s="1" customFormat="true" customHeight="true" spans="1:13">
      <c r="A55" s="14">
        <v>3</v>
      </c>
      <c r="B55" s="14" t="s">
        <v>83</v>
      </c>
      <c r="C55" s="17" t="s">
        <v>84</v>
      </c>
      <c r="D55" s="14" t="s">
        <v>85</v>
      </c>
      <c r="E55" s="14" t="s">
        <v>115</v>
      </c>
      <c r="F55" s="26">
        <f ca="1" t="shared" si="4"/>
        <v>13.061</v>
      </c>
      <c r="G55" s="26"/>
      <c r="H55" s="26"/>
      <c r="I55" s="14"/>
      <c r="J55" s="4"/>
      <c r="K55" s="4"/>
      <c r="L55" s="4"/>
      <c r="M55" s="4"/>
    </row>
    <row r="56" s="1" customFormat="true" ht="27" spans="1:13">
      <c r="A56" s="14">
        <v>4</v>
      </c>
      <c r="B56" s="14" t="s">
        <v>91</v>
      </c>
      <c r="C56" s="17" t="s">
        <v>116</v>
      </c>
      <c r="D56" s="14" t="s">
        <v>14</v>
      </c>
      <c r="E56" s="14">
        <v>8.481</v>
      </c>
      <c r="F56" s="26">
        <f ca="1" t="shared" si="4"/>
        <v>8.481</v>
      </c>
      <c r="G56" s="26"/>
      <c r="H56" s="26"/>
      <c r="I56" s="14"/>
      <c r="J56" s="4"/>
      <c r="K56" s="4"/>
      <c r="L56" s="4"/>
      <c r="M56" s="4"/>
    </row>
    <row r="57" s="1" customFormat="true" customHeight="true" spans="1:13">
      <c r="A57" s="7" t="s">
        <v>117</v>
      </c>
      <c r="B57" s="7" t="s">
        <v>118</v>
      </c>
      <c r="C57" s="18"/>
      <c r="D57" s="9"/>
      <c r="E57" s="9"/>
      <c r="F57" s="20"/>
      <c r="G57" s="20"/>
      <c r="H57" s="21"/>
      <c r="I57" s="9"/>
      <c r="J57" s="4"/>
      <c r="K57" s="4"/>
      <c r="L57" s="4"/>
      <c r="M57" s="4"/>
    </row>
    <row r="58" s="1" customFormat="true" ht="27" spans="1:13">
      <c r="A58" s="13">
        <v>1</v>
      </c>
      <c r="B58" s="13" t="s">
        <v>99</v>
      </c>
      <c r="C58" s="16" t="s">
        <v>100</v>
      </c>
      <c r="D58" s="13" t="s">
        <v>14</v>
      </c>
      <c r="E58" s="13">
        <v>126.434</v>
      </c>
      <c r="F58" s="24">
        <f ca="1" t="shared" ref="F58:F71" si="5">EVALUATE(E58)</f>
        <v>126.434</v>
      </c>
      <c r="G58" s="24"/>
      <c r="H58" s="24"/>
      <c r="I58" s="13"/>
      <c r="J58" s="4"/>
      <c r="K58" s="4"/>
      <c r="L58" s="4"/>
      <c r="M58" s="4"/>
    </row>
    <row r="59" s="1" customFormat="true" ht="40.5" spans="1:13">
      <c r="A59" s="13">
        <v>2</v>
      </c>
      <c r="B59" s="13" t="s">
        <v>79</v>
      </c>
      <c r="C59" s="17" t="s">
        <v>80</v>
      </c>
      <c r="D59" s="13" t="s">
        <v>14</v>
      </c>
      <c r="E59" s="28" t="s">
        <v>119</v>
      </c>
      <c r="F59" s="24">
        <f ca="1" t="shared" si="5"/>
        <v>6.72</v>
      </c>
      <c r="G59" s="24"/>
      <c r="H59" s="24"/>
      <c r="I59" s="13"/>
      <c r="J59" s="4"/>
      <c r="K59" s="4"/>
      <c r="L59" s="4"/>
      <c r="M59" s="4"/>
    </row>
    <row r="60" s="1" customFormat="true" ht="40.5" spans="1:13">
      <c r="A60" s="13">
        <v>3</v>
      </c>
      <c r="B60" s="13" t="s">
        <v>79</v>
      </c>
      <c r="C60" s="17" t="s">
        <v>80</v>
      </c>
      <c r="D60" s="13" t="s">
        <v>14</v>
      </c>
      <c r="E60" s="28" t="s">
        <v>120</v>
      </c>
      <c r="F60" s="24">
        <f ca="1" t="shared" si="5"/>
        <v>14.84</v>
      </c>
      <c r="G60" s="24"/>
      <c r="H60" s="24"/>
      <c r="I60" s="13"/>
      <c r="J60" s="4"/>
      <c r="K60" s="4"/>
      <c r="L60" s="4"/>
      <c r="M60" s="4"/>
    </row>
    <row r="61" s="1" customFormat="true" ht="27" spans="1:13">
      <c r="A61" s="13">
        <v>4</v>
      </c>
      <c r="B61" s="13" t="s">
        <v>121</v>
      </c>
      <c r="C61" s="16" t="s">
        <v>122</v>
      </c>
      <c r="D61" s="13" t="s">
        <v>14</v>
      </c>
      <c r="E61" s="28" t="s">
        <v>123</v>
      </c>
      <c r="F61" s="24">
        <f ca="1" t="shared" si="5"/>
        <v>14.14</v>
      </c>
      <c r="G61" s="24"/>
      <c r="H61" s="24"/>
      <c r="I61" s="13"/>
      <c r="J61" s="4"/>
      <c r="K61" s="4"/>
      <c r="L61" s="4"/>
      <c r="M61" s="4"/>
    </row>
    <row r="62" s="1" customFormat="true" ht="54" spans="1:13">
      <c r="A62" s="13">
        <v>5</v>
      </c>
      <c r="B62" s="13" t="s">
        <v>112</v>
      </c>
      <c r="C62" s="16" t="s">
        <v>94</v>
      </c>
      <c r="D62" s="13" t="s">
        <v>14</v>
      </c>
      <c r="E62" s="28" t="s">
        <v>124</v>
      </c>
      <c r="F62" s="24">
        <f ca="1" t="shared" si="5"/>
        <v>76.87456</v>
      </c>
      <c r="G62" s="26"/>
      <c r="H62" s="24"/>
      <c r="I62" s="13"/>
      <c r="J62" s="4"/>
      <c r="K62" s="4"/>
      <c r="L62" s="4"/>
      <c r="M62" s="4"/>
    </row>
    <row r="63" s="1" customFormat="true" ht="27" spans="1:13">
      <c r="A63" s="13">
        <v>6</v>
      </c>
      <c r="B63" s="13" t="s">
        <v>125</v>
      </c>
      <c r="C63" s="16" t="s">
        <v>126</v>
      </c>
      <c r="D63" s="13" t="s">
        <v>14</v>
      </c>
      <c r="E63" s="28" t="s">
        <v>127</v>
      </c>
      <c r="F63" s="24">
        <f ca="1" t="shared" si="5"/>
        <v>5.925</v>
      </c>
      <c r="G63" s="24"/>
      <c r="H63" s="24"/>
      <c r="I63" s="13"/>
      <c r="J63" s="4"/>
      <c r="K63" s="4"/>
      <c r="L63" s="4"/>
      <c r="M63" s="4"/>
    </row>
    <row r="64" s="1" customFormat="true" ht="27" spans="1:13">
      <c r="A64" s="13">
        <v>7</v>
      </c>
      <c r="B64" s="13" t="s">
        <v>128</v>
      </c>
      <c r="C64" s="16" t="s">
        <v>129</v>
      </c>
      <c r="D64" s="13" t="s">
        <v>14</v>
      </c>
      <c r="E64" s="28" t="s">
        <v>130</v>
      </c>
      <c r="F64" s="24">
        <f ca="1" t="shared" si="5"/>
        <v>45.4104</v>
      </c>
      <c r="G64" s="24"/>
      <c r="H64" s="24"/>
      <c r="I64" s="13"/>
      <c r="J64" s="4"/>
      <c r="K64" s="4"/>
      <c r="L64" s="4"/>
      <c r="M64" s="4"/>
    </row>
    <row r="65" s="1" customFormat="true" customHeight="true" spans="1:13">
      <c r="A65" s="13">
        <v>8</v>
      </c>
      <c r="B65" s="13" t="s">
        <v>83</v>
      </c>
      <c r="C65" s="16" t="s">
        <v>84</v>
      </c>
      <c r="D65" s="13" t="s">
        <v>85</v>
      </c>
      <c r="E65" s="28" t="s">
        <v>131</v>
      </c>
      <c r="F65" s="24">
        <f ca="1" t="shared" si="5"/>
        <v>43.706</v>
      </c>
      <c r="G65" s="24"/>
      <c r="H65" s="24"/>
      <c r="I65" s="13"/>
      <c r="J65" s="4"/>
      <c r="K65" s="4"/>
      <c r="L65" s="4"/>
      <c r="M65" s="4"/>
    </row>
    <row r="66" s="1" customFormat="true" ht="40.5" spans="1:13">
      <c r="A66" s="13">
        <v>9</v>
      </c>
      <c r="B66" s="13" t="s">
        <v>95</v>
      </c>
      <c r="C66" s="16" t="s">
        <v>96</v>
      </c>
      <c r="D66" s="13" t="s">
        <v>14</v>
      </c>
      <c r="E66" s="13">
        <v>24.68</v>
      </c>
      <c r="F66" s="24">
        <f ca="1" t="shared" si="5"/>
        <v>24.68</v>
      </c>
      <c r="G66" s="24"/>
      <c r="H66" s="24"/>
      <c r="I66" s="13"/>
      <c r="J66" s="4"/>
      <c r="K66" s="4"/>
      <c r="L66" s="4"/>
      <c r="M66" s="4"/>
    </row>
    <row r="67" s="1" customFormat="true" customHeight="true" spans="1:13">
      <c r="A67" s="13">
        <v>10</v>
      </c>
      <c r="B67" s="13" t="s">
        <v>132</v>
      </c>
      <c r="C67" s="16" t="s">
        <v>133</v>
      </c>
      <c r="D67" s="13" t="s">
        <v>85</v>
      </c>
      <c r="E67" s="13" t="s">
        <v>134</v>
      </c>
      <c r="F67" s="24">
        <f ca="1" t="shared" si="5"/>
        <v>52.6666666666667</v>
      </c>
      <c r="G67" s="24"/>
      <c r="H67" s="24"/>
      <c r="I67" s="13"/>
      <c r="J67" s="4"/>
      <c r="K67" s="4"/>
      <c r="L67" s="4"/>
      <c r="M67" s="4"/>
    </row>
    <row r="68" s="1" customFormat="true" customHeight="true" spans="1:13">
      <c r="A68" s="13">
        <v>11</v>
      </c>
      <c r="B68" s="13" t="s">
        <v>90</v>
      </c>
      <c r="C68" s="16"/>
      <c r="D68" s="13" t="s">
        <v>85</v>
      </c>
      <c r="E68" s="13" t="s">
        <v>135</v>
      </c>
      <c r="F68" s="24">
        <f ca="1" t="shared" si="5"/>
        <v>19.854</v>
      </c>
      <c r="G68" s="24"/>
      <c r="H68" s="24"/>
      <c r="I68" s="13"/>
      <c r="J68" s="4"/>
      <c r="K68" s="4"/>
      <c r="L68" s="4"/>
      <c r="M68" s="4"/>
    </row>
    <row r="69" s="1" customFormat="true" ht="27" spans="1:13">
      <c r="A69" s="13">
        <v>12</v>
      </c>
      <c r="B69" s="13" t="s">
        <v>91</v>
      </c>
      <c r="C69" s="16" t="s">
        <v>92</v>
      </c>
      <c r="D69" s="13" t="s">
        <v>14</v>
      </c>
      <c r="E69" s="13" t="s">
        <v>136</v>
      </c>
      <c r="F69" s="24">
        <f ca="1" t="shared" si="5"/>
        <v>101.754</v>
      </c>
      <c r="G69" s="24"/>
      <c r="H69" s="24"/>
      <c r="I69" s="13"/>
      <c r="J69" s="4"/>
      <c r="K69" s="4"/>
      <c r="L69" s="4"/>
      <c r="M69" s="4"/>
    </row>
    <row r="70" s="1" customFormat="true" ht="27" spans="1:13">
      <c r="A70" s="13">
        <v>13</v>
      </c>
      <c r="B70" s="13" t="s">
        <v>62</v>
      </c>
      <c r="C70" s="16" t="s">
        <v>94</v>
      </c>
      <c r="D70" s="13" t="s">
        <v>14</v>
      </c>
      <c r="E70" s="13" t="s">
        <v>136</v>
      </c>
      <c r="F70" s="24">
        <f ca="1" t="shared" si="5"/>
        <v>101.754</v>
      </c>
      <c r="G70" s="24"/>
      <c r="H70" s="24"/>
      <c r="I70" s="13"/>
      <c r="J70" s="4"/>
      <c r="K70" s="4"/>
      <c r="L70" s="4"/>
      <c r="M70" s="4"/>
    </row>
    <row r="71" s="1" customFormat="true" ht="27" spans="1:13">
      <c r="A71" s="13">
        <v>14</v>
      </c>
      <c r="B71" s="13" t="s">
        <v>137</v>
      </c>
      <c r="C71" s="16" t="s">
        <v>138</v>
      </c>
      <c r="D71" s="13" t="s">
        <v>14</v>
      </c>
      <c r="E71" s="13" t="s">
        <v>139</v>
      </c>
      <c r="F71" s="24">
        <f ca="1" t="shared" si="5"/>
        <v>2.555</v>
      </c>
      <c r="G71" s="24"/>
      <c r="H71" s="24"/>
      <c r="I71" s="13"/>
      <c r="J71" s="4"/>
      <c r="K71" s="4"/>
      <c r="L71" s="4"/>
      <c r="M71" s="4"/>
    </row>
    <row r="72" s="1" customFormat="true" customHeight="true" spans="1:13">
      <c r="A72" s="7" t="s">
        <v>140</v>
      </c>
      <c r="B72" s="7" t="s">
        <v>141</v>
      </c>
      <c r="C72" s="18"/>
      <c r="D72" s="9"/>
      <c r="E72" s="9"/>
      <c r="F72" s="20"/>
      <c r="G72" s="20"/>
      <c r="H72" s="21"/>
      <c r="I72" s="9"/>
      <c r="J72" s="4"/>
      <c r="K72" s="4"/>
      <c r="L72" s="4"/>
      <c r="M72" s="4"/>
    </row>
    <row r="73" s="1" customFormat="true" ht="27" spans="1:13">
      <c r="A73" s="13">
        <v>1</v>
      </c>
      <c r="B73" s="13" t="s">
        <v>99</v>
      </c>
      <c r="C73" s="16" t="s">
        <v>111</v>
      </c>
      <c r="D73" s="13" t="s">
        <v>14</v>
      </c>
      <c r="E73" s="13">
        <v>39.756</v>
      </c>
      <c r="F73" s="24">
        <f ca="1" t="shared" ref="F73:F76" si="6">EVALUATE(E73)</f>
        <v>39.756</v>
      </c>
      <c r="G73" s="24"/>
      <c r="H73" s="24"/>
      <c r="I73" s="13"/>
      <c r="J73" s="4"/>
      <c r="K73" s="4"/>
      <c r="L73" s="4"/>
      <c r="M73" s="4"/>
    </row>
    <row r="74" s="1" customFormat="true" ht="27" spans="1:13">
      <c r="A74" s="13">
        <v>2</v>
      </c>
      <c r="B74" s="13" t="s">
        <v>112</v>
      </c>
      <c r="C74" s="16" t="s">
        <v>113</v>
      </c>
      <c r="D74" s="13" t="s">
        <v>14</v>
      </c>
      <c r="E74" s="28" t="s">
        <v>142</v>
      </c>
      <c r="F74" s="24">
        <f ca="1" t="shared" si="6"/>
        <v>50.497</v>
      </c>
      <c r="G74" s="24"/>
      <c r="H74" s="24"/>
      <c r="I74" s="13"/>
      <c r="J74" s="4"/>
      <c r="K74" s="4"/>
      <c r="L74" s="4"/>
      <c r="M74" s="4"/>
    </row>
    <row r="75" s="1" customFormat="true" customHeight="true" spans="1:13">
      <c r="A75" s="13">
        <v>3</v>
      </c>
      <c r="B75" s="13" t="s">
        <v>83</v>
      </c>
      <c r="C75" s="16" t="s">
        <v>84</v>
      </c>
      <c r="D75" s="13" t="s">
        <v>85</v>
      </c>
      <c r="E75" s="13" t="s">
        <v>143</v>
      </c>
      <c r="F75" s="24">
        <f ca="1" t="shared" si="6"/>
        <v>22.22</v>
      </c>
      <c r="G75" s="24"/>
      <c r="H75" s="24"/>
      <c r="I75" s="13"/>
      <c r="J75" s="4"/>
      <c r="K75" s="4"/>
      <c r="L75" s="4"/>
      <c r="M75" s="4"/>
    </row>
    <row r="76" s="1" customFormat="true" ht="27" spans="1:13">
      <c r="A76" s="13">
        <v>4</v>
      </c>
      <c r="B76" s="13" t="s">
        <v>91</v>
      </c>
      <c r="C76" s="16" t="s">
        <v>116</v>
      </c>
      <c r="D76" s="13" t="s">
        <v>14</v>
      </c>
      <c r="E76" s="13">
        <v>39.756</v>
      </c>
      <c r="F76" s="24">
        <f ca="1" t="shared" si="6"/>
        <v>39.756</v>
      </c>
      <c r="G76" s="24"/>
      <c r="H76" s="24"/>
      <c r="I76" s="13"/>
      <c r="J76" s="4"/>
      <c r="K76" s="4"/>
      <c r="L76" s="4"/>
      <c r="M76" s="4"/>
    </row>
    <row r="77" s="1" customFormat="true" customHeight="true" spans="1:13">
      <c r="A77" s="7" t="s">
        <v>144</v>
      </c>
      <c r="B77" s="7" t="s">
        <v>145</v>
      </c>
      <c r="C77" s="18"/>
      <c r="D77" s="9"/>
      <c r="E77" s="9"/>
      <c r="F77" s="20"/>
      <c r="G77" s="20"/>
      <c r="H77" s="21"/>
      <c r="I77" s="9"/>
      <c r="J77" s="4"/>
      <c r="K77" s="4"/>
      <c r="L77" s="4"/>
      <c r="M77" s="4"/>
    </row>
    <row r="78" s="1" customFormat="true" ht="27" spans="1:13">
      <c r="A78" s="13">
        <v>1</v>
      </c>
      <c r="B78" s="13" t="s">
        <v>99</v>
      </c>
      <c r="C78" s="16" t="s">
        <v>111</v>
      </c>
      <c r="D78" s="13" t="s">
        <v>14</v>
      </c>
      <c r="E78" s="28">
        <v>18.225</v>
      </c>
      <c r="F78" s="24">
        <f ca="1" t="shared" ref="F78:F87" si="7">EVALUATE(E78)</f>
        <v>18.225</v>
      </c>
      <c r="G78" s="24"/>
      <c r="H78" s="24"/>
      <c r="I78" s="13"/>
      <c r="J78" s="4"/>
      <c r="K78" s="4"/>
      <c r="L78" s="4"/>
      <c r="M78" s="4"/>
    </row>
    <row r="79" s="1" customFormat="true" ht="27" spans="1:13">
      <c r="A79" s="13">
        <v>2</v>
      </c>
      <c r="B79" s="13" t="s">
        <v>112</v>
      </c>
      <c r="C79" s="16" t="s">
        <v>113</v>
      </c>
      <c r="D79" s="13" t="s">
        <v>14</v>
      </c>
      <c r="E79" s="28" t="s">
        <v>146</v>
      </c>
      <c r="F79" s="24">
        <f>18.069*3-0.9*2.1</f>
        <v>52.317</v>
      </c>
      <c r="G79" s="24"/>
      <c r="H79" s="24"/>
      <c r="I79" s="13"/>
      <c r="J79" s="4"/>
      <c r="K79" s="4"/>
      <c r="L79" s="4"/>
      <c r="M79" s="4"/>
    </row>
    <row r="80" s="1" customFormat="true" customHeight="true" spans="1:13">
      <c r="A80" s="13">
        <v>3</v>
      </c>
      <c r="B80" s="13" t="s">
        <v>83</v>
      </c>
      <c r="C80" s="16" t="s">
        <v>84</v>
      </c>
      <c r="D80" s="13" t="s">
        <v>85</v>
      </c>
      <c r="E80" s="28" t="s">
        <v>147</v>
      </c>
      <c r="F80" s="24">
        <f>18.07*0.9</f>
        <v>16.263</v>
      </c>
      <c r="G80" s="24"/>
      <c r="H80" s="24"/>
      <c r="I80" s="13"/>
      <c r="J80" s="4"/>
      <c r="K80" s="4"/>
      <c r="L80" s="4"/>
      <c r="M80" s="4"/>
    </row>
    <row r="81" s="1" customFormat="true" ht="27" spans="1:13">
      <c r="A81" s="13">
        <v>4</v>
      </c>
      <c r="B81" s="13" t="s">
        <v>91</v>
      </c>
      <c r="C81" s="16" t="s">
        <v>116</v>
      </c>
      <c r="D81" s="13" t="s">
        <v>14</v>
      </c>
      <c r="E81" s="28">
        <v>18.225</v>
      </c>
      <c r="F81" s="24">
        <f ca="1" t="shared" si="7"/>
        <v>18.225</v>
      </c>
      <c r="G81" s="24"/>
      <c r="H81" s="24"/>
      <c r="I81" s="13"/>
      <c r="J81" s="4"/>
      <c r="K81" s="4"/>
      <c r="L81" s="4"/>
      <c r="M81" s="4"/>
    </row>
    <row r="82" s="1" customFormat="true" customHeight="true" spans="1:13">
      <c r="A82" s="7" t="s">
        <v>148</v>
      </c>
      <c r="B82" s="7" t="s">
        <v>149</v>
      </c>
      <c r="C82" s="18"/>
      <c r="D82" s="9"/>
      <c r="E82" s="9"/>
      <c r="F82" s="20"/>
      <c r="G82" s="20"/>
      <c r="H82" s="21"/>
      <c r="I82" s="9"/>
      <c r="J82" s="4"/>
      <c r="K82" s="4"/>
      <c r="L82" s="4"/>
      <c r="M82" s="4"/>
    </row>
    <row r="83" s="1" customFormat="true" ht="27" spans="1:13">
      <c r="A83" s="13">
        <v>1</v>
      </c>
      <c r="B83" s="13" t="s">
        <v>99</v>
      </c>
      <c r="C83" s="16" t="s">
        <v>111</v>
      </c>
      <c r="D83" s="13" t="s">
        <v>14</v>
      </c>
      <c r="E83" s="28">
        <v>28.686</v>
      </c>
      <c r="F83" s="24">
        <f ca="1" t="shared" si="7"/>
        <v>28.686</v>
      </c>
      <c r="G83" s="24"/>
      <c r="H83" s="24"/>
      <c r="I83" s="14"/>
      <c r="J83" s="4"/>
      <c r="K83" s="4"/>
      <c r="L83" s="4"/>
      <c r="M83" s="4"/>
    </row>
    <row r="84" s="1" customFormat="true" ht="27" spans="1:13">
      <c r="A84" s="13">
        <v>2</v>
      </c>
      <c r="B84" s="13" t="s">
        <v>112</v>
      </c>
      <c r="C84" s="16" t="s">
        <v>113</v>
      </c>
      <c r="D84" s="13" t="s">
        <v>14</v>
      </c>
      <c r="E84" s="28" t="s">
        <v>150</v>
      </c>
      <c r="F84" s="24">
        <f ca="1" t="shared" si="7"/>
        <v>65.3018</v>
      </c>
      <c r="G84" s="24"/>
      <c r="H84" s="24"/>
      <c r="I84" s="14"/>
      <c r="J84" s="4"/>
      <c r="K84" s="4"/>
      <c r="L84" s="4"/>
      <c r="M84" s="4"/>
    </row>
    <row r="85" s="1" customFormat="true" customHeight="true" spans="1:13">
      <c r="A85" s="13">
        <v>3</v>
      </c>
      <c r="B85" s="13" t="s">
        <v>83</v>
      </c>
      <c r="C85" s="16" t="s">
        <v>84</v>
      </c>
      <c r="D85" s="13" t="s">
        <v>85</v>
      </c>
      <c r="E85" s="28" t="s">
        <v>151</v>
      </c>
      <c r="F85" s="24">
        <f ca="1" t="shared" si="7"/>
        <v>22.831</v>
      </c>
      <c r="G85" s="24"/>
      <c r="H85" s="24"/>
      <c r="I85" s="14"/>
      <c r="J85" s="4"/>
      <c r="K85" s="4"/>
      <c r="L85" s="4"/>
      <c r="M85" s="4"/>
    </row>
    <row r="86" s="1" customFormat="true" ht="27" spans="1:13">
      <c r="A86" s="13">
        <v>4</v>
      </c>
      <c r="B86" s="13" t="s">
        <v>91</v>
      </c>
      <c r="C86" s="16" t="s">
        <v>92</v>
      </c>
      <c r="D86" s="13" t="s">
        <v>14</v>
      </c>
      <c r="E86" s="28">
        <v>28.686</v>
      </c>
      <c r="F86" s="24">
        <f ca="1" t="shared" si="7"/>
        <v>28.686</v>
      </c>
      <c r="G86" s="24"/>
      <c r="H86" s="24"/>
      <c r="I86" s="14"/>
      <c r="J86" s="4"/>
      <c r="K86" s="4"/>
      <c r="L86" s="4"/>
      <c r="M86" s="4"/>
    </row>
    <row r="87" s="1" customFormat="true" ht="27" spans="1:13">
      <c r="A87" s="13">
        <v>6</v>
      </c>
      <c r="B87" s="13" t="s">
        <v>62</v>
      </c>
      <c r="C87" s="16" t="s">
        <v>94</v>
      </c>
      <c r="D87" s="13" t="s">
        <v>14</v>
      </c>
      <c r="E87" s="28">
        <v>28.686</v>
      </c>
      <c r="F87" s="24">
        <f ca="1" t="shared" si="7"/>
        <v>28.686</v>
      </c>
      <c r="G87" s="24"/>
      <c r="H87" s="24"/>
      <c r="I87" s="14"/>
      <c r="J87" s="4"/>
      <c r="K87" s="4"/>
      <c r="L87" s="4"/>
      <c r="M87" s="4"/>
    </row>
    <row r="88" s="1" customFormat="true" customHeight="true" spans="1:13">
      <c r="A88" s="7" t="s">
        <v>152</v>
      </c>
      <c r="B88" s="7" t="s">
        <v>153</v>
      </c>
      <c r="C88" s="18"/>
      <c r="D88" s="9"/>
      <c r="E88" s="9"/>
      <c r="F88" s="20"/>
      <c r="G88" s="20"/>
      <c r="H88" s="21"/>
      <c r="I88" s="9"/>
      <c r="J88" s="4"/>
      <c r="K88" s="4"/>
      <c r="L88" s="4"/>
      <c r="M88" s="4"/>
    </row>
    <row r="89" s="1" customFormat="true" ht="27" spans="1:13">
      <c r="A89" s="14">
        <v>1</v>
      </c>
      <c r="B89" s="13" t="s">
        <v>99</v>
      </c>
      <c r="C89" s="16" t="s">
        <v>111</v>
      </c>
      <c r="D89" s="13" t="s">
        <v>14</v>
      </c>
      <c r="E89" s="28">
        <v>56.86</v>
      </c>
      <c r="F89" s="24">
        <f ca="1" t="shared" ref="F89:F92" si="8">EVALUATE(E89)</f>
        <v>56.86</v>
      </c>
      <c r="G89" s="24"/>
      <c r="H89" s="24"/>
      <c r="I89" s="14"/>
      <c r="J89" s="4"/>
      <c r="K89" s="4"/>
      <c r="L89" s="4"/>
      <c r="M89" s="4"/>
    </row>
    <row r="90" s="1" customFormat="true" ht="27" spans="1:13">
      <c r="A90" s="14">
        <v>2</v>
      </c>
      <c r="B90" s="13" t="s">
        <v>112</v>
      </c>
      <c r="C90" s="16" t="s">
        <v>113</v>
      </c>
      <c r="D90" s="13" t="s">
        <v>14</v>
      </c>
      <c r="E90" s="28" t="s">
        <v>154</v>
      </c>
      <c r="F90" s="24">
        <f ca="1" t="shared" si="8"/>
        <v>91.0324</v>
      </c>
      <c r="G90" s="24"/>
      <c r="H90" s="24"/>
      <c r="I90" s="14"/>
      <c r="J90" s="4"/>
      <c r="K90" s="4"/>
      <c r="L90" s="4"/>
      <c r="M90" s="4"/>
    </row>
    <row r="91" s="1" customFormat="true" customHeight="true" spans="1:13">
      <c r="A91" s="14">
        <v>3</v>
      </c>
      <c r="B91" s="13" t="s">
        <v>83</v>
      </c>
      <c r="C91" s="16" t="s">
        <v>84</v>
      </c>
      <c r="D91" s="13" t="s">
        <v>85</v>
      </c>
      <c r="E91" s="28" t="s">
        <v>155</v>
      </c>
      <c r="F91" s="24">
        <f ca="1" t="shared" si="8"/>
        <v>33.283</v>
      </c>
      <c r="G91" s="24"/>
      <c r="H91" s="24"/>
      <c r="I91" s="14"/>
      <c r="J91" s="4"/>
      <c r="K91" s="4"/>
      <c r="L91" s="4"/>
      <c r="M91" s="4"/>
    </row>
    <row r="92" s="1" customFormat="true" ht="27" spans="1:13">
      <c r="A92" s="14">
        <v>4</v>
      </c>
      <c r="B92" s="13" t="s">
        <v>91</v>
      </c>
      <c r="C92" s="16" t="s">
        <v>116</v>
      </c>
      <c r="D92" s="13" t="s">
        <v>14</v>
      </c>
      <c r="E92" s="28">
        <v>56.86</v>
      </c>
      <c r="F92" s="24">
        <f ca="1" t="shared" si="8"/>
        <v>56.86</v>
      </c>
      <c r="G92" s="24"/>
      <c r="H92" s="24"/>
      <c r="I92" s="14"/>
      <c r="J92" s="4"/>
      <c r="K92" s="4"/>
      <c r="L92" s="4"/>
      <c r="M92" s="4"/>
    </row>
    <row r="93" s="1" customFormat="true" customHeight="true" spans="1:13">
      <c r="A93" s="7" t="s">
        <v>156</v>
      </c>
      <c r="B93" s="7" t="s">
        <v>157</v>
      </c>
      <c r="C93" s="8"/>
      <c r="D93" s="9"/>
      <c r="E93" s="9"/>
      <c r="F93" s="20"/>
      <c r="G93" s="20"/>
      <c r="H93" s="21"/>
      <c r="I93" s="9"/>
      <c r="J93" s="4"/>
      <c r="K93" s="4"/>
      <c r="L93" s="4"/>
      <c r="M93" s="4"/>
    </row>
    <row r="94" s="1" customFormat="true" ht="81" spans="1:13">
      <c r="A94" s="14">
        <v>1</v>
      </c>
      <c r="B94" s="14" t="s">
        <v>158</v>
      </c>
      <c r="C94" s="17" t="s">
        <v>159</v>
      </c>
      <c r="D94" s="14" t="s">
        <v>14</v>
      </c>
      <c r="E94" s="22" t="s">
        <v>160</v>
      </c>
      <c r="F94" s="26">
        <f ca="1" t="shared" ref="F94:F97" si="9">EVALUATE(E94)</f>
        <v>152.6336</v>
      </c>
      <c r="G94" s="26"/>
      <c r="H94" s="26"/>
      <c r="I94" s="14"/>
      <c r="J94" s="4"/>
      <c r="K94" s="4"/>
      <c r="L94" s="4"/>
      <c r="M94" s="4"/>
    </row>
    <row r="95" s="1" customFormat="true" customHeight="true" spans="1:13">
      <c r="A95" s="14">
        <v>2</v>
      </c>
      <c r="B95" s="14" t="s">
        <v>161</v>
      </c>
      <c r="C95" s="15" t="s">
        <v>162</v>
      </c>
      <c r="D95" s="14" t="s">
        <v>14</v>
      </c>
      <c r="E95" s="25" t="s">
        <v>163</v>
      </c>
      <c r="F95" s="26">
        <f ca="1" t="shared" si="9"/>
        <v>42.882</v>
      </c>
      <c r="G95" s="26"/>
      <c r="H95" s="26"/>
      <c r="I95" s="14"/>
      <c r="J95" s="4"/>
      <c r="K95" s="4"/>
      <c r="L95" s="4"/>
      <c r="M95" s="4"/>
    </row>
    <row r="96" s="1" customFormat="true" ht="27" spans="1:13">
      <c r="A96" s="14">
        <v>3</v>
      </c>
      <c r="B96" s="14" t="s">
        <v>164</v>
      </c>
      <c r="C96" s="17" t="s">
        <v>165</v>
      </c>
      <c r="D96" s="14" t="s">
        <v>14</v>
      </c>
      <c r="E96" s="25" t="s">
        <v>166</v>
      </c>
      <c r="F96" s="26">
        <f ca="1" t="shared" si="9"/>
        <v>29.4696</v>
      </c>
      <c r="G96" s="26"/>
      <c r="H96" s="26"/>
      <c r="I96" s="14"/>
      <c r="J96" s="4"/>
      <c r="K96" s="4"/>
      <c r="L96" s="4"/>
      <c r="M96" s="4"/>
    </row>
    <row r="97" s="1" customFormat="true" ht="27" spans="1:13">
      <c r="A97" s="14">
        <v>4</v>
      </c>
      <c r="B97" s="14" t="s">
        <v>167</v>
      </c>
      <c r="C97" s="15" t="s">
        <v>168</v>
      </c>
      <c r="D97" s="14" t="s">
        <v>14</v>
      </c>
      <c r="E97" s="25" t="s">
        <v>169</v>
      </c>
      <c r="F97" s="26">
        <f ca="1" t="shared" si="9"/>
        <v>76.85764</v>
      </c>
      <c r="G97" s="26"/>
      <c r="H97" s="26"/>
      <c r="I97" s="14"/>
      <c r="J97" s="4"/>
      <c r="K97" s="4"/>
      <c r="L97" s="4"/>
      <c r="M97" s="4"/>
    </row>
    <row r="98" s="1" customFormat="true" customHeight="true" spans="1:13">
      <c r="A98" s="14">
        <v>5</v>
      </c>
      <c r="B98" s="14" t="s">
        <v>170</v>
      </c>
      <c r="C98" s="15" t="s">
        <v>171</v>
      </c>
      <c r="D98" s="14" t="s">
        <v>14</v>
      </c>
      <c r="E98" s="14"/>
      <c r="F98" s="26">
        <f ca="1">F97*2</f>
        <v>153.71528</v>
      </c>
      <c r="G98" s="26"/>
      <c r="H98" s="26"/>
      <c r="I98" s="14"/>
      <c r="J98" s="4"/>
      <c r="K98" s="4"/>
      <c r="L98" s="4"/>
      <c r="M98" s="4"/>
    </row>
    <row r="99" s="1" customFormat="true" customHeight="true" spans="1:13">
      <c r="A99" s="7" t="s">
        <v>172</v>
      </c>
      <c r="B99" s="7" t="s">
        <v>173</v>
      </c>
      <c r="C99" s="8"/>
      <c r="D99" s="9"/>
      <c r="E99" s="9"/>
      <c r="F99" s="20"/>
      <c r="G99" s="20"/>
      <c r="H99" s="21"/>
      <c r="I99" s="9"/>
      <c r="J99" s="4"/>
      <c r="K99" s="4"/>
      <c r="L99" s="4"/>
      <c r="M99" s="4"/>
    </row>
    <row r="100" s="1" customFormat="true" ht="27" spans="1:13">
      <c r="A100" s="14">
        <v>1</v>
      </c>
      <c r="B100" s="32" t="s">
        <v>174</v>
      </c>
      <c r="C100" s="33" t="s">
        <v>175</v>
      </c>
      <c r="D100" s="32" t="s">
        <v>33</v>
      </c>
      <c r="E100" s="32">
        <v>2</v>
      </c>
      <c r="F100" s="38">
        <f ca="1" t="shared" ref="F100:F108" si="10">EVALUATE(E100)</f>
        <v>2</v>
      </c>
      <c r="G100" s="38"/>
      <c r="H100" s="38"/>
      <c r="I100" s="14"/>
      <c r="J100" s="4"/>
      <c r="K100" s="4"/>
      <c r="L100" s="4"/>
      <c r="M100" s="4"/>
    </row>
    <row r="101" s="1" customFormat="true" ht="27" spans="1:13">
      <c r="A101" s="14">
        <v>2</v>
      </c>
      <c r="B101" s="32" t="s">
        <v>174</v>
      </c>
      <c r="C101" s="33" t="s">
        <v>176</v>
      </c>
      <c r="D101" s="32" t="s">
        <v>33</v>
      </c>
      <c r="E101" s="32">
        <v>1</v>
      </c>
      <c r="F101" s="38">
        <f ca="1" t="shared" si="10"/>
        <v>1</v>
      </c>
      <c r="G101" s="38"/>
      <c r="H101" s="38"/>
      <c r="I101" s="14"/>
      <c r="J101" s="4"/>
      <c r="K101" s="4"/>
      <c r="L101" s="4"/>
      <c r="M101" s="4"/>
    </row>
    <row r="102" s="1" customFormat="true" ht="27" spans="1:13">
      <c r="A102" s="14">
        <v>3</v>
      </c>
      <c r="B102" s="32" t="s">
        <v>177</v>
      </c>
      <c r="C102" s="33" t="s">
        <v>178</v>
      </c>
      <c r="D102" s="32" t="s">
        <v>33</v>
      </c>
      <c r="E102" s="32">
        <v>1</v>
      </c>
      <c r="F102" s="38">
        <f ca="1" t="shared" si="10"/>
        <v>1</v>
      </c>
      <c r="G102" s="38"/>
      <c r="H102" s="38"/>
      <c r="I102" s="14"/>
      <c r="J102" s="4"/>
      <c r="K102" s="4"/>
      <c r="L102" s="4"/>
      <c r="M102" s="4"/>
    </row>
    <row r="103" s="1" customFormat="true" ht="27" spans="1:13">
      <c r="A103" s="14">
        <v>4</v>
      </c>
      <c r="B103" s="32" t="s">
        <v>177</v>
      </c>
      <c r="C103" s="33" t="s">
        <v>179</v>
      </c>
      <c r="D103" s="32" t="s">
        <v>33</v>
      </c>
      <c r="E103" s="32">
        <v>1</v>
      </c>
      <c r="F103" s="38">
        <f ca="1" t="shared" si="10"/>
        <v>1</v>
      </c>
      <c r="G103" s="38"/>
      <c r="H103" s="38"/>
      <c r="I103" s="14"/>
      <c r="J103" s="4"/>
      <c r="K103" s="4"/>
      <c r="L103" s="4"/>
      <c r="M103" s="4"/>
    </row>
    <row r="104" s="1" customFormat="true" ht="27" spans="1:13">
      <c r="A104" s="14">
        <v>5</v>
      </c>
      <c r="B104" s="32" t="s">
        <v>180</v>
      </c>
      <c r="C104" s="33" t="s">
        <v>181</v>
      </c>
      <c r="D104" s="32" t="s">
        <v>33</v>
      </c>
      <c r="E104" s="32">
        <v>1</v>
      </c>
      <c r="F104" s="38">
        <f ca="1" t="shared" si="10"/>
        <v>1</v>
      </c>
      <c r="G104" s="38"/>
      <c r="H104" s="38"/>
      <c r="I104" s="14"/>
      <c r="J104" s="4"/>
      <c r="K104" s="4"/>
      <c r="L104" s="4"/>
      <c r="M104" s="4"/>
    </row>
    <row r="105" s="1" customFormat="true" ht="40.5" spans="1:13">
      <c r="A105" s="14">
        <v>6</v>
      </c>
      <c r="B105" s="32" t="s">
        <v>177</v>
      </c>
      <c r="C105" s="33" t="s">
        <v>182</v>
      </c>
      <c r="D105" s="32" t="s">
        <v>33</v>
      </c>
      <c r="E105" s="32">
        <v>1</v>
      </c>
      <c r="F105" s="38">
        <f ca="1" t="shared" si="10"/>
        <v>1</v>
      </c>
      <c r="G105" s="38"/>
      <c r="H105" s="38"/>
      <c r="I105" s="14"/>
      <c r="J105" s="4"/>
      <c r="K105" s="4"/>
      <c r="L105" s="4"/>
      <c r="M105" s="4"/>
    </row>
    <row r="106" s="1" customFormat="true" ht="40.5" spans="1:13">
      <c r="A106" s="14">
        <v>7</v>
      </c>
      <c r="B106" s="32" t="s">
        <v>183</v>
      </c>
      <c r="C106" s="33" t="s">
        <v>184</v>
      </c>
      <c r="D106" s="32" t="s">
        <v>33</v>
      </c>
      <c r="E106" s="32">
        <v>2</v>
      </c>
      <c r="F106" s="38">
        <f ca="1" t="shared" si="10"/>
        <v>2</v>
      </c>
      <c r="G106" s="38"/>
      <c r="H106" s="38"/>
      <c r="I106" s="14"/>
      <c r="J106" s="4"/>
      <c r="K106" s="4"/>
      <c r="L106" s="4"/>
      <c r="M106" s="4"/>
    </row>
    <row r="107" s="1" customFormat="true" ht="40.5" spans="1:13">
      <c r="A107" s="14">
        <v>8</v>
      </c>
      <c r="B107" s="32" t="s">
        <v>185</v>
      </c>
      <c r="C107" s="33" t="s">
        <v>186</v>
      </c>
      <c r="D107" s="32" t="s">
        <v>33</v>
      </c>
      <c r="E107" s="32">
        <v>2</v>
      </c>
      <c r="F107" s="38">
        <f ca="1" t="shared" si="10"/>
        <v>2</v>
      </c>
      <c r="G107" s="38"/>
      <c r="H107" s="38"/>
      <c r="I107" s="14"/>
      <c r="J107" s="4"/>
      <c r="K107" s="4"/>
      <c r="L107" s="4"/>
      <c r="M107" s="4"/>
    </row>
    <row r="108" s="1" customFormat="true" ht="40.5" spans="1:13">
      <c r="A108" s="14">
        <v>9</v>
      </c>
      <c r="B108" s="32" t="s">
        <v>185</v>
      </c>
      <c r="C108" s="33" t="s">
        <v>187</v>
      </c>
      <c r="D108" s="32" t="s">
        <v>33</v>
      </c>
      <c r="E108" s="32">
        <v>3</v>
      </c>
      <c r="F108" s="38">
        <f ca="1" t="shared" si="10"/>
        <v>3</v>
      </c>
      <c r="G108" s="38"/>
      <c r="H108" s="38"/>
      <c r="I108" s="14"/>
      <c r="J108" s="4"/>
      <c r="K108" s="4"/>
      <c r="L108" s="4"/>
      <c r="M108" s="4"/>
    </row>
    <row r="109" s="1" customFormat="true" customHeight="true" spans="1:13">
      <c r="A109" s="7"/>
      <c r="B109" s="7"/>
      <c r="C109" s="34" t="s">
        <v>188</v>
      </c>
      <c r="D109" s="7"/>
      <c r="E109" s="7"/>
      <c r="F109" s="21"/>
      <c r="G109" s="21"/>
      <c r="H109" s="21"/>
      <c r="I109" s="7"/>
      <c r="J109" s="4"/>
      <c r="K109" s="4"/>
      <c r="L109" s="4"/>
      <c r="M109" s="4"/>
    </row>
    <row r="110" s="1" customFormat="true" customHeight="true" spans="1:13">
      <c r="A110" s="9"/>
      <c r="B110" s="7" t="s">
        <v>189</v>
      </c>
      <c r="C110" s="8"/>
      <c r="D110" s="9"/>
      <c r="E110" s="9"/>
      <c r="F110" s="20"/>
      <c r="G110" s="20"/>
      <c r="H110" s="21"/>
      <c r="I110" s="9"/>
      <c r="J110" s="4"/>
      <c r="K110" s="4"/>
      <c r="L110" s="4"/>
      <c r="M110" s="4"/>
    </row>
    <row r="111" s="1" customFormat="true" customHeight="true" spans="1:13">
      <c r="A111" s="14"/>
      <c r="B111" s="14" t="s">
        <v>190</v>
      </c>
      <c r="C111" s="15" t="s">
        <v>191</v>
      </c>
      <c r="D111" s="14" t="s">
        <v>14</v>
      </c>
      <c r="E111" s="25">
        <v>415.278</v>
      </c>
      <c r="F111" s="26">
        <f ca="1">EVALUATE(E111)</f>
        <v>415.278</v>
      </c>
      <c r="G111" s="26"/>
      <c r="H111" s="26"/>
      <c r="I111" s="14"/>
      <c r="J111" s="4"/>
      <c r="K111" s="4"/>
      <c r="L111" s="4"/>
      <c r="M111" s="4"/>
    </row>
    <row r="112" s="1" customFormat="true" customHeight="true" spans="1:13">
      <c r="A112" s="14"/>
      <c r="B112" s="14" t="s">
        <v>192</v>
      </c>
      <c r="C112" s="15" t="s">
        <v>193</v>
      </c>
      <c r="D112" s="14" t="s">
        <v>14</v>
      </c>
      <c r="E112" s="25">
        <v>415.278</v>
      </c>
      <c r="F112" s="26">
        <f ca="1">EVALUATE(E112)</f>
        <v>415.278</v>
      </c>
      <c r="G112" s="26"/>
      <c r="H112" s="26"/>
      <c r="I112" s="14"/>
      <c r="J112" s="4"/>
      <c r="K112" s="4"/>
      <c r="L112" s="4"/>
      <c r="M112" s="4"/>
    </row>
    <row r="113" s="1" customFormat="true" customHeight="true" spans="1:13">
      <c r="A113" s="14"/>
      <c r="B113" s="14" t="s">
        <v>194</v>
      </c>
      <c r="C113" s="15" t="s">
        <v>195</v>
      </c>
      <c r="D113" s="14" t="s">
        <v>14</v>
      </c>
      <c r="E113" s="25">
        <v>415.278</v>
      </c>
      <c r="F113" s="26">
        <f ca="1">EVALUATE(E113)</f>
        <v>415.278</v>
      </c>
      <c r="G113" s="26"/>
      <c r="H113" s="26"/>
      <c r="I113" s="14"/>
      <c r="J113" s="4"/>
      <c r="K113" s="4"/>
      <c r="L113" s="4"/>
      <c r="M113" s="4"/>
    </row>
    <row r="114" s="1" customFormat="true" customHeight="true" spans="1:13">
      <c r="A114" s="7"/>
      <c r="B114" s="7"/>
      <c r="C114" s="34" t="s">
        <v>188</v>
      </c>
      <c r="D114" s="7"/>
      <c r="E114" s="7"/>
      <c r="F114" s="21"/>
      <c r="G114" s="21"/>
      <c r="H114" s="21"/>
      <c r="I114" s="7"/>
      <c r="J114" s="4"/>
      <c r="K114" s="4"/>
      <c r="L114" s="4"/>
      <c r="M114" s="4"/>
    </row>
    <row r="115" s="1" customFormat="true" customHeight="true" spans="1:13">
      <c r="A115" s="14"/>
      <c r="B115" s="14" t="s">
        <v>196</v>
      </c>
      <c r="C115" s="15" t="s">
        <v>197</v>
      </c>
      <c r="D115" s="14" t="s">
        <v>14</v>
      </c>
      <c r="E115" s="25">
        <v>415.278</v>
      </c>
      <c r="F115" s="26">
        <f ca="1" t="shared" ref="F115:F117" si="11">EVALUATE(E115)</f>
        <v>415.278</v>
      </c>
      <c r="G115" s="26"/>
      <c r="H115" s="26"/>
      <c r="I115" s="14"/>
      <c r="J115" s="4"/>
      <c r="K115" s="4"/>
      <c r="L115" s="4"/>
      <c r="M115" s="4"/>
    </row>
    <row r="116" s="1" customFormat="true" customHeight="true" spans="1:13">
      <c r="A116" s="14"/>
      <c r="B116" s="14" t="s">
        <v>198</v>
      </c>
      <c r="C116" s="15"/>
      <c r="D116" s="14" t="s">
        <v>14</v>
      </c>
      <c r="E116" s="25">
        <v>415.278</v>
      </c>
      <c r="F116" s="26">
        <f ca="1" t="shared" si="11"/>
        <v>415.278</v>
      </c>
      <c r="G116" s="26"/>
      <c r="H116" s="26"/>
      <c r="I116" s="14"/>
      <c r="J116" s="4"/>
      <c r="K116" s="4"/>
      <c r="L116" s="4"/>
      <c r="M116" s="4"/>
    </row>
    <row r="117" s="1" customFormat="true" customHeight="true" spans="1:13">
      <c r="A117" s="14"/>
      <c r="B117" s="14" t="s">
        <v>199</v>
      </c>
      <c r="C117" s="15"/>
      <c r="D117" s="14" t="s">
        <v>14</v>
      </c>
      <c r="E117" s="25">
        <v>415.278</v>
      </c>
      <c r="F117" s="26">
        <f ca="1" t="shared" si="11"/>
        <v>415.278</v>
      </c>
      <c r="G117" s="26"/>
      <c r="H117" s="26"/>
      <c r="I117" s="14"/>
      <c r="J117" s="4"/>
      <c r="K117" s="4"/>
      <c r="L117" s="4"/>
      <c r="M117" s="4"/>
    </row>
    <row r="118" s="1" customFormat="true" customHeight="true" spans="1:13">
      <c r="A118" s="9"/>
      <c r="B118" s="35" t="s">
        <v>200</v>
      </c>
      <c r="C118" s="8"/>
      <c r="D118" s="9"/>
      <c r="E118" s="39"/>
      <c r="F118" s="20"/>
      <c r="G118" s="20"/>
      <c r="H118" s="21"/>
      <c r="I118" s="9"/>
      <c r="J118" s="4"/>
      <c r="K118" s="4"/>
      <c r="L118" s="4"/>
      <c r="M118" s="4"/>
    </row>
    <row r="119" s="1" customFormat="true" customHeight="true" spans="1:13">
      <c r="A119" s="7"/>
      <c r="B119" s="7"/>
      <c r="C119" s="34" t="s">
        <v>201</v>
      </c>
      <c r="D119" s="7"/>
      <c r="E119" s="7"/>
      <c r="F119" s="21"/>
      <c r="G119" s="21"/>
      <c r="H119" s="21">
        <f ca="1">H109+H110+H114+H118</f>
        <v>0</v>
      </c>
      <c r="I119" s="7"/>
      <c r="J119" s="4"/>
      <c r="K119" s="4"/>
      <c r="L119" s="4"/>
      <c r="M119" s="4"/>
    </row>
    <row r="120" s="1" customFormat="true" customHeight="true" spans="1:13">
      <c r="A120" s="9"/>
      <c r="B120" s="9"/>
      <c r="C120" s="34" t="s">
        <v>202</v>
      </c>
      <c r="D120" s="7"/>
      <c r="E120" s="7"/>
      <c r="F120" s="21"/>
      <c r="G120" s="21"/>
      <c r="H120" s="21">
        <f ca="1">H119*9%</f>
        <v>0</v>
      </c>
      <c r="I120" s="9"/>
      <c r="J120" s="4"/>
      <c r="K120" s="4"/>
      <c r="L120" s="4"/>
      <c r="M120" s="4"/>
    </row>
    <row r="121" s="1" customFormat="true" customHeight="true" spans="1:13">
      <c r="A121" s="9"/>
      <c r="B121" s="9"/>
      <c r="C121" s="34" t="s">
        <v>203</v>
      </c>
      <c r="D121" s="7"/>
      <c r="E121" s="7"/>
      <c r="F121" s="21"/>
      <c r="G121" s="21"/>
      <c r="H121" s="21">
        <f ca="1">H120+H119</f>
        <v>0</v>
      </c>
      <c r="I121" s="9"/>
      <c r="J121" s="4"/>
      <c r="K121" s="4"/>
      <c r="L121" s="4"/>
      <c r="M121" s="4"/>
    </row>
    <row r="122" s="1" customFormat="true" ht="64" customHeight="true" spans="1:13">
      <c r="A122" s="36" t="s">
        <v>204</v>
      </c>
      <c r="B122" s="37"/>
      <c r="C122" s="37"/>
      <c r="D122" s="37"/>
      <c r="E122" s="37"/>
      <c r="F122" s="37"/>
      <c r="G122" s="37"/>
      <c r="H122" s="37"/>
      <c r="I122" s="37"/>
      <c r="J122" s="4"/>
      <c r="K122" s="4"/>
      <c r="L122" s="4"/>
      <c r="M122" s="4"/>
    </row>
  </sheetData>
  <autoFilter ref="A2:O122">
    <extLst/>
  </autoFilter>
  <mergeCells count="2">
    <mergeCell ref="A1:I1"/>
    <mergeCell ref="A122:I122"/>
  </mergeCells>
  <printOptions horizontalCentered="true"/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工程量需求清单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gjj</cp:lastModifiedBy>
  <dcterms:created xsi:type="dcterms:W3CDTF">2023-07-19T10:49:00Z</dcterms:created>
  <dcterms:modified xsi:type="dcterms:W3CDTF">2023-08-31T15:33:18Z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3BD86D74BD5B48B5B11A81CDEF462C6B_13</vt:lpwstr>
  </property>
</Properties>
</file>